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F11" i="107"/>
  <c r="D7"/>
  <c r="D34" l="1"/>
  <c r="F18"/>
  <c r="F56"/>
  <c r="F62"/>
  <c r="F73"/>
  <c r="D18" l="1"/>
  <c r="D62"/>
  <c r="F7"/>
  <c r="F21"/>
  <c r="D21"/>
  <c r="F34" l="1"/>
  <c r="D38"/>
  <c r="D42"/>
  <c r="D46"/>
  <c r="D51"/>
  <c r="D56"/>
  <c r="D73"/>
  <c r="F46" l="1"/>
  <c r="F42"/>
  <c r="F38"/>
  <c r="A24"/>
  <c r="A25" s="1"/>
  <c r="A26" s="1"/>
  <c r="A27" s="1"/>
  <c r="A28" s="1"/>
  <c r="A29" s="1"/>
  <c r="A30" s="1"/>
  <c r="A31" l="1"/>
  <c r="A32" s="1"/>
  <c r="A50"/>
  <c r="A60"/>
  <c r="A61" s="1"/>
  <c r="A33" l="1"/>
  <c r="A6"/>
  <c r="F51" l="1"/>
  <c r="A65"/>
  <c r="A66" s="1"/>
  <c r="A67" s="1"/>
  <c r="A68" s="1"/>
  <c r="A69" s="1"/>
  <c r="A70" l="1"/>
  <c r="A71" s="1"/>
  <c r="A72" s="1"/>
  <c r="F15"/>
  <c r="E75" s="1"/>
  <c r="D11"/>
  <c r="D15"/>
  <c r="C75" l="1"/>
  <c r="A55"/>
  <c r="A14"/>
  <c r="A10"/>
</calcChain>
</file>

<file path=xl/sharedStrings.xml><?xml version="1.0" encoding="utf-8"?>
<sst xmlns="http://schemas.openxmlformats.org/spreadsheetml/2006/main" count="175" uniqueCount="101">
  <si>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</si>
  <si>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</si>
  <si>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</si>
  <si>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</si>
  <si>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</si>
  <si>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</si>
  <si>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</si>
  <si>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</si>
  <si>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</si>
  <si>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</si>
  <si>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</si>
  <si>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</si>
  <si>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</si>
  <si>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</si>
  <si>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</si>
  <si>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</si>
  <si>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</si>
  <si>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</si>
  <si>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</si>
  <si>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</si>
  <si>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</si>
  <si>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CAROLINA BRITO</t>
  </si>
  <si>
    <t>ARCHIVISTA</t>
  </si>
  <si>
    <t>ANA MERCEDES GARCIA</t>
  </si>
  <si>
    <t>BENVENIDA MONTES DE OCA</t>
  </si>
  <si>
    <t>LUIS AQUILINO NIN CAVALLO</t>
  </si>
  <si>
    <t>ASESOR MEDICO EN SALUD</t>
  </si>
  <si>
    <t>TOTAL GENERAL</t>
  </si>
  <si>
    <t>TECNICO DE COMPRAS</t>
  </si>
  <si>
    <t>SIMEONA DE LEON MONTERO</t>
  </si>
  <si>
    <t>SORIBEL GONZALEZ HERNANDEZ</t>
  </si>
  <si>
    <t>ANALISTA DE PRESUPUESTO</t>
  </si>
  <si>
    <t>SERGIO BERBERE SUAZO</t>
  </si>
  <si>
    <t>FUNCION</t>
  </si>
  <si>
    <t>ESTATUS</t>
  </si>
  <si>
    <t xml:space="preserve"> INVESTIGACION ANALISIS Y DIVULGACION</t>
  </si>
  <si>
    <t xml:space="preserve"> DIRECCION TECNICA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</si>
  <si>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</si>
  <si>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</si>
  <si>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</si>
  <si>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</si>
  <si>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</si>
  <si>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</si>
  <si>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</si>
  <si>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</si>
  <si>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DEPARTAMENTO</t>
  </si>
  <si>
    <t>JUAN ALB.  BALBI ULERIO</t>
  </si>
  <si>
    <t>RAMON M. MORILLO DE OLEO</t>
  </si>
  <si>
    <t>ALTAGRACIA DE LOS M. DIAZ P.</t>
  </si>
  <si>
    <t>MAXIMO R. ANGOMAS SUSAÑA</t>
  </si>
  <si>
    <t>GLORIAN E. TEJADA TORIBIO</t>
  </si>
  <si>
    <t>MERCEDES ALT. CLETO C.</t>
  </si>
  <si>
    <t>GUSTAVO E. PEGUERO FDEZ.</t>
  </si>
  <si>
    <t>JUAN FERMIN RODRIGUEZ T.</t>
  </si>
  <si>
    <t>ALTAGRACIA SANCHEZ E.</t>
  </si>
  <si>
    <t>MERCEDES C. REYES ROA</t>
  </si>
  <si>
    <t xml:space="preserve">  DESPACHO </t>
  </si>
  <si>
    <t>SUELDO BRUTO           RD$</t>
  </si>
  <si>
    <t>subtotal</t>
  </si>
  <si>
    <t>Reg. No.</t>
  </si>
  <si>
    <t>DIRECCION ADMINISTRATIVA Y FINANCIERA</t>
  </si>
  <si>
    <t>AUXILIAR ALMACEN Y SUM.</t>
  </si>
  <si>
    <t>SUPERVISOR SUMINISTRO OFICINA</t>
  </si>
  <si>
    <t>AUXILIAR DE RECURSOS HUMANOS</t>
  </si>
  <si>
    <t>ENCARGADO(A)</t>
  </si>
  <si>
    <t xml:space="preserve">ENCARGADO(A) </t>
  </si>
  <si>
    <t>ARQUITECTO(A)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</si>
  <si>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</si>
  <si>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</si>
  <si>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</si>
  <si>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</si>
  <si>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</si>
  <si>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</si>
  <si>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</si>
  <si>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</si>
  <si>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PAULINA COLON ACOSTA</t>
  </si>
  <si>
    <t>GLORIA CORDERO NOLASCO</t>
  </si>
  <si>
    <t>ENCARGADO(A) INTERINA</t>
  </si>
  <si>
    <t>ASESOR DE LA DIRECCION TECNICA</t>
  </si>
  <si>
    <t>CONTADOR(A) CTAS. SSR.</t>
  </si>
  <si>
    <t>EDUCACION COMUNICACION Y PROMOCION</t>
  </si>
  <si>
    <t>SALUD SEXUAL Y REPRODUCTIVA</t>
  </si>
  <si>
    <t>ANSTRON ALB. ESCAÑO COLON</t>
  </si>
  <si>
    <t>RAI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</si>
  <si>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</si>
  <si>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</si>
  <si>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</si>
  <si>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</si>
  <si>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</si>
  <si>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</si>
  <si>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</si>
  <si>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TECNOLOGIA DE LA INFORMACION Y COMUNICACIONES</t>
  </si>
  <si>
    <t>JOSEFINA MONTES DE OCA S.</t>
  </si>
  <si>
    <r>
      <t xml:space="preserve">
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</si>
  <si>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GREGORY WILLIAM MONTERO SIERRA</t>
  </si>
  <si>
    <t>SOPORTE TECNICO</t>
  </si>
  <si>
    <t>OFICINA. DE ACC. A LA INFO</t>
  </si>
  <si>
    <t xml:space="preserve"> ANTE DESPACHO </t>
  </si>
  <si>
    <t>ASESOR(A) DIRECTOR (A) EJECUTIVO</t>
  </si>
  <si>
    <t>TESORERO/DIR. ADM. Y FINANC. INTERINO</t>
  </si>
  <si>
    <t>Regalia de los Empleados Fijos Activo correspondiente al mes de Diciembre - 2020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</si>
</sst>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theme="1" tint="4.9989318521683403E-2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Fill="1" applyBorder="1"/>
    <xf numFmtId="4" fontId="6" fillId="0" borderId="3" xfId="1" applyNumberFormat="1" applyFont="1" applyFill="1" applyBorder="1"/>
    <xf numFmtId="0" fontId="7" fillId="0" borderId="3" xfId="1" applyFont="1" applyFill="1" applyBorder="1"/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3" xfId="1" applyFont="1" applyBorder="1" applyAlignment="1">
      <alignment wrapText="1"/>
    </xf>
    <xf numFmtId="0" fontId="6" fillId="0" borderId="4" xfId="1" applyFont="1" applyBorder="1"/>
    <xf numFmtId="4" fontId="6" fillId="0" borderId="4" xfId="1" applyNumberFormat="1" applyFont="1" applyBorder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6" fillId="0" borderId="0" xfId="1" applyFont="1" applyBorder="1"/>
    <xf numFmtId="0" fontId="6" fillId="2" borderId="0" xfId="1" applyFont="1" applyFill="1"/>
    <xf numFmtId="0" fontId="6" fillId="0" borderId="3" xfId="1" applyFont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wrapText="1"/>
    </xf>
    <xf numFmtId="0" fontId="6" fillId="0" borderId="5" xfId="1" applyFont="1" applyFill="1" applyBorder="1"/>
    <xf numFmtId="0" fontId="6" fillId="0" borderId="6" xfId="1" applyNumberFormat="1" applyFont="1" applyBorder="1"/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3" xfId="1" applyNumberFormat="1" applyFont="1" applyBorder="1" applyAlignment="1">
      <alignment vertical="center"/>
    </xf>
    <xf numFmtId="0" fontId="11" fillId="0" borderId="3" xfId="1" applyFont="1" applyBorder="1"/>
    <xf numFmtId="0" fontId="12" fillId="0" borderId="0" xfId="1" applyFont="1"/>
    <xf numFmtId="0" fontId="12" fillId="0" borderId="0" xfId="1" applyNumberFormat="1" applyFont="1"/>
    <xf numFmtId="4" fontId="12" fillId="0" borderId="0" xfId="1" applyNumberFormat="1" applyFont="1"/>
    <xf numFmtId="0" fontId="13" fillId="0" borderId="0" xfId="0" applyFont="1"/>
    <xf numFmtId="0" fontId="12" fillId="0" borderId="0" xfId="1" applyFont="1" applyFill="1" applyBorder="1"/>
    <xf numFmtId="0" fontId="12" fillId="0" borderId="0" xfId="1" applyNumberFormat="1" applyFont="1" applyFill="1" applyBorder="1"/>
    <xf numFmtId="4" fontId="12" fillId="0" borderId="0" xfId="1" applyNumberFormat="1" applyFont="1" applyFill="1" applyBorder="1"/>
    <xf numFmtId="0" fontId="0" fillId="0" borderId="0" xfId="0" applyFill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0" fontId="6" fillId="0" borderId="0" xfId="1" applyNumberFormat="1" applyFont="1" applyFill="1" applyBorder="1"/>
    <xf numFmtId="0" fontId="14" fillId="0" borderId="0" xfId="0" applyFont="1" applyFill="1" applyBorder="1"/>
    <xf numFmtId="4" fontId="13" fillId="0" borderId="0" xfId="0" applyNumberFormat="1" applyFont="1" applyFill="1" applyBorder="1"/>
    <xf numFmtId="0" fontId="6" fillId="0" borderId="0" xfId="1" applyFont="1" applyFill="1" applyBorder="1"/>
    <xf numFmtId="0" fontId="14" fillId="0" borderId="0" xfId="0" applyFont="1" applyFill="1" applyBorder="1" applyAlignment="1">
      <alignment horizontal="left"/>
    </xf>
    <xf numFmtId="4" fontId="14" fillId="0" borderId="0" xfId="0" applyNumberFormat="1" applyFont="1" applyFill="1" applyBorder="1"/>
    <xf numFmtId="4" fontId="12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/>
    <xf numFmtId="0" fontId="12" fillId="0" borderId="0" xfId="0" applyFont="1" applyFill="1" applyBorder="1"/>
    <xf numFmtId="0" fontId="15" fillId="0" borderId="0" xfId="0" applyFont="1" applyFill="1" applyBorder="1"/>
    <xf numFmtId="4" fontId="1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75</xdr:row>
      <xdr:rowOff>47625</xdr:rowOff>
    </xdr:from>
    <xdr:to>
      <xdr:col>3</xdr:col>
      <xdr:colOff>1259204</xdr:colOff>
      <xdr:row>75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76</xdr:row>
      <xdr:rowOff>57150</xdr:rowOff>
    </xdr:from>
    <xdr:to>
      <xdr:col>3</xdr:col>
      <xdr:colOff>1333500</xdr:colOff>
      <xdr:row>76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80</xdr:row>
      <xdr:rowOff>0</xdr:rowOff>
    </xdr:from>
    <xdr:to>
      <xdr:col>4</xdr:col>
      <xdr:colOff>800100</xdr:colOff>
      <xdr:row>97</xdr:row>
      <xdr:rowOff>23832</xdr:rowOff>
    </xdr:to>
    <xdr:pic>
      <xdr:nvPicPr>
        <xdr:cNvPr id="9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20373975"/>
          <a:ext cx="6619875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1840056</xdr:colOff>
      <xdr:row>0</xdr:row>
      <xdr:rowOff>0</xdr:rowOff>
    </xdr:from>
    <xdr:to>
      <xdr:col>3</xdr:col>
      <xdr:colOff>1675532</xdr:colOff>
      <xdr:row>0</xdr:row>
      <xdr:rowOff>1543050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343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showOutlineSymbols="0" zoomScaleNormal="100" workbookViewId="0">
      <selection activeCell="A2" sqref="A2:F2"/>
    </sheetView>
  </sheetViews>
  <sheetFormatPr baseColWidth="10" defaultColWidth="11.42578125" defaultRowHeight="15"/>
  <cols>
    <col min="1" max="1" width="5" customWidth="1"/>
    <col min="2" max="2" width="30.140625" customWidth="1"/>
    <col min="3" max="3" width="32.28515625" customWidth="1"/>
    <col min="4" max="4" width="28.42578125" customWidth="1"/>
    <col min="5" max="5" width="18.85546875" customWidth="1"/>
    <col min="6" max="6" width="11.28515625" customWidth="1"/>
    <col min="8" max="8" width="33.5703125" customWidth="1"/>
    <col min="9" max="9" width="16.42578125" customWidth="1"/>
    <col min="10" max="10" width="15.85546875" customWidth="1"/>
  </cols>
  <sheetData>
    <row r="1" spans="1:13" ht="163.5" customHeight="1">
      <c r="A1" s="66" t="s">
        <v>93</v>
      </c>
      <c r="B1" s="66"/>
      <c r="C1" s="66"/>
      <c r="D1" s="66"/>
      <c r="E1" s="66"/>
      <c r="F1" s="66"/>
    </row>
    <row r="2" spans="1:13" ht="26.25" customHeight="1">
      <c r="A2" s="67" t="s">
        <v>100</v>
      </c>
      <c r="B2" s="67"/>
      <c r="C2" s="67"/>
      <c r="D2" s="67"/>
      <c r="E2" s="67"/>
      <c r="F2" s="67"/>
    </row>
    <row r="3" spans="1:13" ht="37.5" customHeight="1">
      <c r="A3" s="31" t="s">
        <v>59</v>
      </c>
      <c r="B3" s="30" t="s">
        <v>0</v>
      </c>
      <c r="C3" s="30" t="s">
        <v>45</v>
      </c>
      <c r="D3" s="30" t="s">
        <v>33</v>
      </c>
      <c r="E3" s="30" t="s">
        <v>34</v>
      </c>
      <c r="F3" s="32" t="s">
        <v>57</v>
      </c>
    </row>
    <row r="4" spans="1:13">
      <c r="A4" s="2"/>
      <c r="B4" s="4"/>
      <c r="C4" s="7"/>
      <c r="D4" s="4"/>
      <c r="E4" s="5"/>
      <c r="F4" s="6"/>
    </row>
    <row r="5" spans="1:13">
      <c r="A5" s="2">
        <v>1</v>
      </c>
      <c r="B5" s="10" t="s">
        <v>87</v>
      </c>
      <c r="C5" s="11" t="s">
        <v>56</v>
      </c>
      <c r="D5" s="10" t="s">
        <v>88</v>
      </c>
      <c r="E5" s="12" t="s">
        <v>41</v>
      </c>
      <c r="F5" s="13">
        <v>175000</v>
      </c>
      <c r="H5" s="42"/>
      <c r="I5" s="43"/>
      <c r="J5" s="42"/>
      <c r="K5" s="44"/>
    </row>
    <row r="6" spans="1:13">
      <c r="A6" s="2">
        <f>A5+1</f>
        <v>2</v>
      </c>
      <c r="B6" s="10" t="s">
        <v>89</v>
      </c>
      <c r="C6" s="11" t="s">
        <v>97</v>
      </c>
      <c r="D6" s="10" t="s">
        <v>98</v>
      </c>
      <c r="E6" s="12" t="s">
        <v>42</v>
      </c>
      <c r="F6" s="13">
        <v>80000</v>
      </c>
      <c r="H6" s="46"/>
      <c r="I6" s="47"/>
      <c r="J6" s="46"/>
      <c r="K6" s="48"/>
      <c r="L6" s="49"/>
      <c r="M6" s="49"/>
    </row>
    <row r="7" spans="1:13">
      <c r="A7" s="3"/>
      <c r="B7" s="14" t="s">
        <v>74</v>
      </c>
      <c r="C7" s="14"/>
      <c r="D7" s="14">
        <f>COUNTA(D4:D6)</f>
        <v>2</v>
      </c>
      <c r="E7" s="14"/>
      <c r="F7" s="15">
        <f>SUM(F5:F6)</f>
        <v>255000</v>
      </c>
      <c r="H7" s="50"/>
      <c r="I7" s="50"/>
      <c r="J7" s="50"/>
      <c r="K7" s="51"/>
      <c r="L7" s="49"/>
      <c r="M7" s="49"/>
    </row>
    <row r="8" spans="1:13">
      <c r="A8" s="3"/>
      <c r="B8" s="14"/>
      <c r="C8" s="14"/>
      <c r="D8" s="16"/>
      <c r="E8" s="16"/>
      <c r="F8" s="15"/>
      <c r="H8" s="50"/>
      <c r="I8" s="50"/>
      <c r="J8" s="50"/>
      <c r="K8" s="51"/>
      <c r="L8" s="52"/>
      <c r="M8" s="49"/>
    </row>
    <row r="9" spans="1:13">
      <c r="A9" s="2">
        <v>4</v>
      </c>
      <c r="B9" s="10" t="s">
        <v>12</v>
      </c>
      <c r="C9" s="17" t="s">
        <v>38</v>
      </c>
      <c r="D9" s="10" t="s">
        <v>65</v>
      </c>
      <c r="E9" s="10" t="s">
        <v>39</v>
      </c>
      <c r="F9" s="13">
        <v>45000</v>
      </c>
      <c r="H9" s="50"/>
      <c r="I9" s="50"/>
      <c r="J9" s="50"/>
      <c r="K9" s="51"/>
      <c r="L9" s="52"/>
      <c r="M9" s="49"/>
    </row>
    <row r="10" spans="1:13">
      <c r="A10" s="2">
        <f t="shared" ref="A10" si="0">A9+1</f>
        <v>5</v>
      </c>
      <c r="B10" s="10" t="s">
        <v>29</v>
      </c>
      <c r="C10" s="17" t="s">
        <v>38</v>
      </c>
      <c r="D10" s="10" t="s">
        <v>63</v>
      </c>
      <c r="E10" s="10" t="s">
        <v>40</v>
      </c>
      <c r="F10" s="13">
        <v>19800</v>
      </c>
      <c r="H10" s="50"/>
      <c r="I10" s="50"/>
      <c r="J10" s="50"/>
      <c r="K10" s="51"/>
      <c r="L10" s="52"/>
      <c r="M10" s="49"/>
    </row>
    <row r="11" spans="1:13">
      <c r="A11" s="2"/>
      <c r="B11" s="14" t="s">
        <v>74</v>
      </c>
      <c r="C11" s="10"/>
      <c r="D11" s="10">
        <f>COUNTA(D9:D10)</f>
        <v>2</v>
      </c>
      <c r="E11" s="10"/>
      <c r="F11" s="13">
        <f>SUM(F9:F10)</f>
        <v>64800</v>
      </c>
      <c r="H11" s="46"/>
      <c r="I11" s="47"/>
      <c r="J11" s="46"/>
      <c r="K11" s="48"/>
      <c r="L11" s="52"/>
      <c r="M11" s="49"/>
    </row>
    <row r="12" spans="1:13">
      <c r="A12" s="2"/>
      <c r="B12" s="10"/>
      <c r="C12" s="10"/>
      <c r="D12" s="10"/>
      <c r="E12" s="10"/>
      <c r="F12" s="10"/>
      <c r="H12" s="50"/>
      <c r="I12" s="50"/>
      <c r="J12" s="50"/>
      <c r="K12" s="51"/>
      <c r="L12" s="52"/>
      <c r="M12" s="49"/>
    </row>
    <row r="13" spans="1:13">
      <c r="A13" s="2">
        <v>6</v>
      </c>
      <c r="B13" s="10" t="s">
        <v>30</v>
      </c>
      <c r="C13" s="10" t="s">
        <v>37</v>
      </c>
      <c r="D13" s="10" t="s">
        <v>66</v>
      </c>
      <c r="E13" s="10" t="s">
        <v>40</v>
      </c>
      <c r="F13" s="13">
        <v>22000</v>
      </c>
      <c r="H13" s="50"/>
      <c r="I13" s="50"/>
      <c r="J13" s="50"/>
      <c r="K13" s="51"/>
      <c r="L13" s="52"/>
      <c r="M13" s="49"/>
    </row>
    <row r="14" spans="1:13">
      <c r="A14" s="2">
        <f t="shared" ref="A14" si="1">A13+1</f>
        <v>7</v>
      </c>
      <c r="B14" s="10" t="s">
        <v>13</v>
      </c>
      <c r="C14" s="10" t="s">
        <v>37</v>
      </c>
      <c r="D14" s="10" t="s">
        <v>64</v>
      </c>
      <c r="E14" s="10" t="s">
        <v>39</v>
      </c>
      <c r="F14" s="13">
        <v>50000</v>
      </c>
      <c r="H14" s="50"/>
      <c r="I14" s="50"/>
      <c r="J14" s="50"/>
      <c r="K14" s="51"/>
      <c r="L14" s="52"/>
      <c r="M14" s="49"/>
    </row>
    <row r="15" spans="1:13">
      <c r="A15" s="3"/>
      <c r="B15" s="14" t="s">
        <v>74</v>
      </c>
      <c r="C15" s="10"/>
      <c r="D15" s="10">
        <f>COUNTA(D13:D14)</f>
        <v>2</v>
      </c>
      <c r="E15" s="10"/>
      <c r="F15" s="13">
        <f>SUM(F13:F14)</f>
        <v>72000</v>
      </c>
      <c r="H15" s="50"/>
      <c r="I15" s="50"/>
      <c r="J15" s="50"/>
      <c r="K15" s="51"/>
      <c r="L15" s="52"/>
      <c r="M15" s="49"/>
    </row>
    <row r="16" spans="1:13">
      <c r="A16" s="3"/>
      <c r="B16" s="10"/>
      <c r="C16" s="10"/>
      <c r="D16" s="10"/>
      <c r="E16" s="10"/>
      <c r="F16" s="13"/>
      <c r="H16" s="50"/>
      <c r="I16" s="50"/>
      <c r="J16" s="50"/>
      <c r="K16" s="51"/>
      <c r="L16" s="52"/>
      <c r="M16" s="49"/>
    </row>
    <row r="17" spans="1:13" ht="28.5" customHeight="1">
      <c r="A17" s="36">
        <v>8</v>
      </c>
      <c r="B17" s="35" t="s">
        <v>94</v>
      </c>
      <c r="C17" s="21" t="s">
        <v>91</v>
      </c>
      <c r="D17" s="35" t="s">
        <v>95</v>
      </c>
      <c r="E17" s="35" t="s">
        <v>40</v>
      </c>
      <c r="F17" s="37">
        <v>10000</v>
      </c>
      <c r="H17" s="50"/>
      <c r="I17" s="50"/>
      <c r="J17" s="50"/>
      <c r="K17" s="51"/>
      <c r="L17" s="49"/>
      <c r="M17" s="49"/>
    </row>
    <row r="18" spans="1:13">
      <c r="A18" s="3"/>
      <c r="B18" s="14" t="s">
        <v>74</v>
      </c>
      <c r="C18" s="10"/>
      <c r="D18" s="10">
        <f>COUNTA(D17)</f>
        <v>1</v>
      </c>
      <c r="E18" s="10"/>
      <c r="F18" s="13">
        <f>F17</f>
        <v>10000</v>
      </c>
      <c r="G18" s="45"/>
      <c r="H18" s="50"/>
      <c r="I18" s="50"/>
      <c r="J18" s="50"/>
      <c r="K18" s="51"/>
      <c r="L18" s="50"/>
      <c r="M18" s="49"/>
    </row>
    <row r="19" spans="1:13">
      <c r="A19" s="3"/>
      <c r="B19" s="10"/>
      <c r="C19" s="10"/>
      <c r="D19" s="10"/>
      <c r="E19" s="10"/>
      <c r="F19" s="13"/>
      <c r="H19" s="50"/>
      <c r="I19" s="50"/>
      <c r="J19" s="50"/>
      <c r="K19" s="51"/>
      <c r="L19" s="49"/>
      <c r="M19" s="49"/>
    </row>
    <row r="20" spans="1:13">
      <c r="A20" s="2">
        <v>9</v>
      </c>
      <c r="B20" s="10" t="s">
        <v>50</v>
      </c>
      <c r="C20" s="10" t="s">
        <v>96</v>
      </c>
      <c r="D20" s="10" t="s">
        <v>83</v>
      </c>
      <c r="E20" s="10" t="s">
        <v>40</v>
      </c>
      <c r="F20" s="13">
        <v>26250</v>
      </c>
      <c r="H20" s="50"/>
      <c r="I20" s="50"/>
      <c r="J20" s="50"/>
      <c r="K20" s="51"/>
      <c r="L20" s="49"/>
      <c r="M20" s="49"/>
    </row>
    <row r="21" spans="1:13">
      <c r="A21" s="3"/>
      <c r="B21" s="14" t="s">
        <v>74</v>
      </c>
      <c r="C21" s="10"/>
      <c r="D21" s="10">
        <f>COUNTA(D20:D20)</f>
        <v>1</v>
      </c>
      <c r="E21" s="10"/>
      <c r="F21" s="13">
        <f>SUM(F20:F20)</f>
        <v>26250</v>
      </c>
      <c r="H21" s="50"/>
      <c r="I21" s="50"/>
      <c r="J21" s="50"/>
      <c r="K21" s="50"/>
      <c r="L21" s="52"/>
      <c r="M21" s="49"/>
    </row>
    <row r="22" spans="1:13">
      <c r="A22" s="3"/>
      <c r="B22" s="14"/>
      <c r="C22" s="10"/>
      <c r="D22" s="10"/>
      <c r="E22" s="10"/>
      <c r="F22" s="13"/>
      <c r="H22" s="53"/>
      <c r="I22" s="50"/>
      <c r="J22" s="53"/>
      <c r="K22" s="54"/>
      <c r="L22" s="52"/>
      <c r="M22" s="49"/>
    </row>
    <row r="23" spans="1:13" ht="22.5">
      <c r="A23" s="2">
        <v>11</v>
      </c>
      <c r="B23" s="39" t="s">
        <v>82</v>
      </c>
      <c r="C23" s="36" t="s">
        <v>60</v>
      </c>
      <c r="D23" s="38" t="s">
        <v>99</v>
      </c>
      <c r="E23" s="40" t="s">
        <v>40</v>
      </c>
      <c r="F23" s="37">
        <v>90000</v>
      </c>
      <c r="H23" s="50"/>
      <c r="I23" s="50"/>
      <c r="J23" s="50"/>
      <c r="K23" s="51"/>
      <c r="L23" s="55"/>
      <c r="M23" s="49"/>
    </row>
    <row r="24" spans="1:13" ht="15" customHeight="1">
      <c r="A24" s="2">
        <f t="shared" ref="A24:A33" si="2">A23+1</f>
        <v>12</v>
      </c>
      <c r="B24" s="10" t="s">
        <v>51</v>
      </c>
      <c r="C24" s="29" t="s">
        <v>60</v>
      </c>
      <c r="D24" s="10" t="s">
        <v>1</v>
      </c>
      <c r="E24" s="12" t="s">
        <v>39</v>
      </c>
      <c r="F24" s="13">
        <v>29400</v>
      </c>
      <c r="H24" s="50"/>
      <c r="I24" s="50"/>
      <c r="J24" s="50"/>
      <c r="K24" s="51"/>
      <c r="L24" s="55"/>
      <c r="M24" s="49"/>
    </row>
    <row r="25" spans="1:13">
      <c r="A25" s="2">
        <f t="shared" si="2"/>
        <v>13</v>
      </c>
      <c r="B25" s="28" t="s">
        <v>47</v>
      </c>
      <c r="C25" s="29" t="s">
        <v>60</v>
      </c>
      <c r="D25" s="10" t="s">
        <v>61</v>
      </c>
      <c r="E25" s="12" t="s">
        <v>39</v>
      </c>
      <c r="F25" s="13">
        <v>11000</v>
      </c>
      <c r="H25" s="50"/>
      <c r="I25" s="50"/>
      <c r="J25" s="50"/>
      <c r="K25" s="51"/>
      <c r="L25" s="55"/>
      <c r="M25" s="49"/>
    </row>
    <row r="26" spans="1:13">
      <c r="A26" s="2">
        <f t="shared" si="2"/>
        <v>14</v>
      </c>
      <c r="B26" s="28" t="s">
        <v>4</v>
      </c>
      <c r="C26" s="29" t="s">
        <v>60</v>
      </c>
      <c r="D26" s="10" t="s">
        <v>5</v>
      </c>
      <c r="E26" s="12" t="s">
        <v>43</v>
      </c>
      <c r="F26" s="13">
        <v>11000</v>
      </c>
      <c r="H26" s="53"/>
      <c r="I26" s="56"/>
      <c r="J26" s="53"/>
      <c r="K26" s="57"/>
      <c r="L26" s="55"/>
      <c r="M26" s="49"/>
    </row>
    <row r="27" spans="1:13">
      <c r="A27" s="2">
        <f t="shared" si="2"/>
        <v>15</v>
      </c>
      <c r="B27" s="28" t="s">
        <v>75</v>
      </c>
      <c r="C27" s="29" t="s">
        <v>60</v>
      </c>
      <c r="D27" s="10" t="s">
        <v>3</v>
      </c>
      <c r="E27" s="12" t="s">
        <v>43</v>
      </c>
      <c r="F27" s="13">
        <v>10000</v>
      </c>
      <c r="H27" s="50"/>
      <c r="I27" s="50"/>
      <c r="J27" s="50"/>
      <c r="K27" s="50"/>
      <c r="L27" s="55"/>
      <c r="M27" s="49"/>
    </row>
    <row r="28" spans="1:13">
      <c r="A28" s="2">
        <f t="shared" si="2"/>
        <v>16</v>
      </c>
      <c r="B28" s="28" t="s">
        <v>76</v>
      </c>
      <c r="C28" s="29" t="s">
        <v>60</v>
      </c>
      <c r="D28" s="10" t="s">
        <v>3</v>
      </c>
      <c r="E28" s="12" t="s">
        <v>43</v>
      </c>
      <c r="F28" s="13">
        <v>10000</v>
      </c>
      <c r="H28" s="53"/>
      <c r="I28" s="50"/>
      <c r="J28" s="53"/>
      <c r="K28" s="54"/>
      <c r="L28" s="55"/>
      <c r="M28" s="49"/>
    </row>
    <row r="29" spans="1:13">
      <c r="A29" s="2">
        <f t="shared" si="2"/>
        <v>17</v>
      </c>
      <c r="B29" s="28" t="s">
        <v>52</v>
      </c>
      <c r="C29" s="29" t="s">
        <v>60</v>
      </c>
      <c r="D29" s="10" t="s">
        <v>8</v>
      </c>
      <c r="E29" s="12" t="s">
        <v>42</v>
      </c>
      <c r="F29" s="13">
        <v>26250</v>
      </c>
      <c r="H29" s="50"/>
      <c r="I29" s="50"/>
      <c r="J29" s="50"/>
      <c r="K29" s="50"/>
      <c r="L29" s="55"/>
      <c r="M29" s="49"/>
    </row>
    <row r="30" spans="1:13">
      <c r="A30" s="2">
        <f t="shared" si="2"/>
        <v>18</v>
      </c>
      <c r="B30" s="28" t="s">
        <v>53</v>
      </c>
      <c r="C30" s="29" t="s">
        <v>60</v>
      </c>
      <c r="D30" s="10" t="s">
        <v>62</v>
      </c>
      <c r="E30" s="12" t="s">
        <v>40</v>
      </c>
      <c r="F30" s="13">
        <v>19800</v>
      </c>
      <c r="H30" s="50"/>
      <c r="I30" s="50"/>
      <c r="J30" s="50"/>
      <c r="K30" s="58"/>
      <c r="L30" s="55"/>
      <c r="M30" s="49"/>
    </row>
    <row r="31" spans="1:13">
      <c r="A31" s="2">
        <f t="shared" si="2"/>
        <v>19</v>
      </c>
      <c r="B31" s="28" t="s">
        <v>54</v>
      </c>
      <c r="C31" s="29" t="s">
        <v>60</v>
      </c>
      <c r="D31" s="10" t="s">
        <v>3</v>
      </c>
      <c r="E31" s="12" t="s">
        <v>43</v>
      </c>
      <c r="F31" s="13">
        <v>11000</v>
      </c>
      <c r="H31" s="50"/>
      <c r="I31" s="50"/>
      <c r="J31" s="50"/>
      <c r="K31" s="58"/>
      <c r="L31" s="55"/>
      <c r="M31" s="49"/>
    </row>
    <row r="32" spans="1:13">
      <c r="A32" s="2">
        <f t="shared" si="2"/>
        <v>20</v>
      </c>
      <c r="B32" s="28" t="s">
        <v>9</v>
      </c>
      <c r="C32" s="29" t="s">
        <v>60</v>
      </c>
      <c r="D32" s="10" t="s">
        <v>6</v>
      </c>
      <c r="E32" s="12" t="s">
        <v>43</v>
      </c>
      <c r="F32" s="13">
        <v>18700</v>
      </c>
      <c r="H32" s="50"/>
      <c r="I32" s="50"/>
      <c r="J32" s="50"/>
      <c r="K32" s="58"/>
      <c r="L32" s="55"/>
      <c r="M32" s="49"/>
    </row>
    <row r="33" spans="1:13">
      <c r="A33" s="2">
        <f t="shared" si="2"/>
        <v>21</v>
      </c>
      <c r="B33" s="28" t="s">
        <v>90</v>
      </c>
      <c r="C33" s="29" t="s">
        <v>60</v>
      </c>
      <c r="D33" s="27" t="s">
        <v>3</v>
      </c>
      <c r="E33" s="12" t="s">
        <v>43</v>
      </c>
      <c r="F33" s="13">
        <v>15000</v>
      </c>
      <c r="H33" s="53"/>
      <c r="I33" s="56"/>
      <c r="J33" s="53"/>
      <c r="K33" s="57"/>
      <c r="L33" s="55"/>
      <c r="M33" s="49"/>
    </row>
    <row r="34" spans="1:13">
      <c r="A34" s="3"/>
      <c r="B34" s="14" t="s">
        <v>74</v>
      </c>
      <c r="C34" s="14"/>
      <c r="D34" s="14">
        <f>COUNTA(D23:D33)</f>
        <v>11</v>
      </c>
      <c r="E34" s="16"/>
      <c r="F34" s="13">
        <f>SUM(F23:F33)</f>
        <v>252150</v>
      </c>
      <c r="H34" s="50"/>
      <c r="I34" s="50"/>
      <c r="J34" s="50"/>
      <c r="K34" s="51"/>
      <c r="L34" s="55"/>
      <c r="M34" s="49"/>
    </row>
    <row r="35" spans="1:13">
      <c r="A35" s="3"/>
      <c r="B35" s="14"/>
      <c r="C35" s="17"/>
      <c r="D35" s="16"/>
      <c r="E35" s="16"/>
      <c r="F35" s="13"/>
      <c r="H35" s="50"/>
      <c r="I35" s="50"/>
      <c r="J35" s="50"/>
      <c r="K35" s="51"/>
      <c r="L35" s="55"/>
      <c r="M35" s="49"/>
    </row>
    <row r="36" spans="1:13">
      <c r="A36" s="3"/>
      <c r="B36" s="14"/>
      <c r="C36" s="14"/>
      <c r="D36" s="16"/>
      <c r="E36" s="16"/>
      <c r="F36" s="16"/>
      <c r="H36" s="53"/>
      <c r="I36" s="56"/>
      <c r="J36" s="53"/>
      <c r="K36" s="57"/>
      <c r="L36" s="55"/>
      <c r="M36" s="49"/>
    </row>
    <row r="37" spans="1:13">
      <c r="A37" s="2">
        <v>31</v>
      </c>
      <c r="B37" s="10" t="s">
        <v>10</v>
      </c>
      <c r="C37" s="14" t="s">
        <v>84</v>
      </c>
      <c r="D37" s="10" t="s">
        <v>64</v>
      </c>
      <c r="E37" s="12" t="s">
        <v>39</v>
      </c>
      <c r="F37" s="13">
        <v>45000</v>
      </c>
      <c r="H37" s="50"/>
      <c r="I37" s="50"/>
      <c r="J37" s="50"/>
      <c r="K37" s="50"/>
      <c r="L37" s="55"/>
      <c r="M37" s="49"/>
    </row>
    <row r="38" spans="1:13">
      <c r="A38" s="3"/>
      <c r="B38" s="14" t="s">
        <v>74</v>
      </c>
      <c r="C38" s="33"/>
      <c r="D38" s="14">
        <f>COUNTA(D37:D37)</f>
        <v>1</v>
      </c>
      <c r="E38" s="34"/>
      <c r="F38" s="13">
        <f>SUM(F37)</f>
        <v>45000</v>
      </c>
      <c r="H38" s="53"/>
      <c r="I38" s="50"/>
      <c r="J38" s="53"/>
      <c r="K38" s="54"/>
      <c r="L38" s="55"/>
      <c r="M38" s="49"/>
    </row>
    <row r="39" spans="1:13">
      <c r="A39" s="3"/>
      <c r="B39" s="14"/>
      <c r="C39" s="33"/>
      <c r="D39" s="14"/>
      <c r="E39" s="12"/>
      <c r="F39" s="13"/>
      <c r="H39" s="50"/>
      <c r="I39" s="50"/>
      <c r="J39" s="53"/>
      <c r="K39" s="51"/>
      <c r="L39" s="55"/>
      <c r="M39" s="49"/>
    </row>
    <row r="40" spans="1:13">
      <c r="A40" s="3"/>
      <c r="B40" s="14"/>
      <c r="C40" s="33"/>
      <c r="D40" s="14"/>
      <c r="E40" s="12"/>
      <c r="F40" s="13"/>
      <c r="H40" s="50"/>
      <c r="I40" s="50"/>
      <c r="J40" s="50"/>
      <c r="K40" s="51"/>
      <c r="L40" s="55"/>
      <c r="M40" s="49"/>
    </row>
    <row r="41" spans="1:13" ht="18" customHeight="1">
      <c r="A41" s="2">
        <v>32</v>
      </c>
      <c r="B41" s="10" t="s">
        <v>11</v>
      </c>
      <c r="C41" s="10" t="s">
        <v>85</v>
      </c>
      <c r="D41" s="10" t="s">
        <v>31</v>
      </c>
      <c r="E41" s="12" t="s">
        <v>39</v>
      </c>
      <c r="F41" s="13">
        <v>45000</v>
      </c>
      <c r="H41" s="50"/>
      <c r="I41" s="50"/>
      <c r="J41" s="50"/>
      <c r="K41" s="51"/>
      <c r="L41" s="55"/>
      <c r="M41" s="49"/>
    </row>
    <row r="42" spans="1:13">
      <c r="A42" s="3"/>
      <c r="B42" s="14" t="s">
        <v>74</v>
      </c>
      <c r="C42" s="17"/>
      <c r="D42" s="18">
        <f>COUNTA(D41:D41)</f>
        <v>1</v>
      </c>
      <c r="E42" s="17"/>
      <c r="F42" s="19">
        <f>SUM(F41)</f>
        <v>45000</v>
      </c>
      <c r="H42" s="50"/>
      <c r="I42" s="50"/>
      <c r="J42" s="59"/>
      <c r="K42" s="51"/>
      <c r="L42" s="55"/>
      <c r="M42" s="49"/>
    </row>
    <row r="43" spans="1:13">
      <c r="A43" s="3"/>
      <c r="B43" s="14"/>
      <c r="C43" s="10"/>
      <c r="D43" s="10"/>
      <c r="E43" s="10"/>
      <c r="F43" s="13"/>
      <c r="H43" s="50"/>
      <c r="I43" s="50"/>
      <c r="J43" s="50"/>
      <c r="K43" s="51"/>
      <c r="L43" s="55"/>
      <c r="M43" s="49"/>
    </row>
    <row r="44" spans="1:13">
      <c r="A44" s="3"/>
      <c r="B44" s="14"/>
      <c r="C44" s="10"/>
      <c r="D44" s="10"/>
      <c r="E44" s="10"/>
      <c r="F44" s="13"/>
      <c r="H44" s="60"/>
      <c r="I44" s="60"/>
      <c r="J44" s="60"/>
      <c r="K44" s="61"/>
      <c r="L44" s="55"/>
      <c r="M44" s="49"/>
    </row>
    <row r="45" spans="1:13">
      <c r="A45" s="2">
        <v>33</v>
      </c>
      <c r="B45" s="41" t="s">
        <v>2</v>
      </c>
      <c r="C45" s="10" t="s">
        <v>86</v>
      </c>
      <c r="D45" s="10" t="s">
        <v>28</v>
      </c>
      <c r="E45" s="12" t="s">
        <v>40</v>
      </c>
      <c r="F45" s="13">
        <v>24150</v>
      </c>
      <c r="H45" s="50"/>
      <c r="I45" s="50"/>
      <c r="J45" s="50"/>
      <c r="K45" s="51"/>
      <c r="L45" s="55"/>
      <c r="M45" s="49"/>
    </row>
    <row r="46" spans="1:13">
      <c r="A46" s="3"/>
      <c r="B46" s="14" t="s">
        <v>74</v>
      </c>
      <c r="C46" s="10"/>
      <c r="D46" s="18">
        <f>COUNTA(D45:D45)</f>
        <v>1</v>
      </c>
      <c r="E46" s="10"/>
      <c r="F46" s="13">
        <f>SUM(F45)</f>
        <v>24150</v>
      </c>
      <c r="H46" s="50"/>
      <c r="I46" s="50"/>
      <c r="J46" s="50"/>
      <c r="K46" s="51"/>
      <c r="L46" s="55"/>
      <c r="M46" s="49"/>
    </row>
    <row r="47" spans="1:13">
      <c r="A47" s="3"/>
      <c r="B47" s="14"/>
      <c r="C47" s="10"/>
      <c r="D47" s="10"/>
      <c r="E47" s="10"/>
      <c r="F47" s="13"/>
      <c r="H47" s="53"/>
      <c r="I47" s="56"/>
      <c r="J47" s="53"/>
      <c r="K47" s="57"/>
      <c r="L47" s="55"/>
      <c r="M47" s="49"/>
    </row>
    <row r="48" spans="1:13">
      <c r="A48" s="3"/>
      <c r="B48" s="14"/>
      <c r="C48" s="10"/>
      <c r="D48" s="10"/>
      <c r="E48" s="10"/>
      <c r="F48" s="13"/>
      <c r="H48" s="53"/>
      <c r="I48" s="56"/>
      <c r="J48" s="53"/>
      <c r="K48" s="57"/>
      <c r="L48" s="55"/>
      <c r="M48" s="49"/>
    </row>
    <row r="49" spans="1:13">
      <c r="A49" s="2">
        <v>34</v>
      </c>
      <c r="B49" s="10" t="s">
        <v>49</v>
      </c>
      <c r="C49" s="10" t="s">
        <v>36</v>
      </c>
      <c r="D49" s="10" t="s">
        <v>78</v>
      </c>
      <c r="E49" s="10" t="s">
        <v>40</v>
      </c>
      <c r="F49" s="13">
        <v>90000</v>
      </c>
      <c r="H49" s="53"/>
      <c r="I49" s="50"/>
      <c r="J49" s="53"/>
      <c r="K49" s="54"/>
      <c r="L49" s="55"/>
      <c r="M49" s="49"/>
    </row>
    <row r="50" spans="1:13">
      <c r="A50" s="2">
        <f t="shared" ref="A50" si="3">A49+1</f>
        <v>35</v>
      </c>
      <c r="B50" s="10" t="s">
        <v>14</v>
      </c>
      <c r="C50" s="10" t="s">
        <v>36</v>
      </c>
      <c r="D50" s="10" t="s">
        <v>67</v>
      </c>
      <c r="E50" s="10" t="s">
        <v>40</v>
      </c>
      <c r="F50" s="13">
        <v>16500</v>
      </c>
      <c r="H50" s="53"/>
      <c r="I50" s="50"/>
      <c r="J50" s="53"/>
      <c r="K50" s="54"/>
      <c r="L50" s="55"/>
      <c r="M50" s="49"/>
    </row>
    <row r="51" spans="1:13">
      <c r="A51" s="3"/>
      <c r="B51" s="14" t="s">
        <v>58</v>
      </c>
      <c r="C51" s="10"/>
      <c r="D51" s="10">
        <f>COUNTA(D49:D50)</f>
        <v>2</v>
      </c>
      <c r="E51" s="10"/>
      <c r="F51" s="13">
        <f>SUM(F49:F50)</f>
        <v>106500</v>
      </c>
      <c r="H51" s="50"/>
      <c r="I51" s="50"/>
      <c r="J51" s="50"/>
      <c r="K51" s="62"/>
      <c r="L51" s="55"/>
      <c r="M51" s="49"/>
    </row>
    <row r="52" spans="1:13">
      <c r="A52" s="3"/>
      <c r="B52" s="10"/>
      <c r="C52" s="10"/>
      <c r="D52" s="10"/>
      <c r="E52" s="10"/>
      <c r="F52" s="10"/>
      <c r="H52" s="50"/>
      <c r="I52" s="50"/>
      <c r="J52" s="50"/>
      <c r="K52" s="54"/>
      <c r="L52" s="55"/>
      <c r="M52" s="49"/>
    </row>
    <row r="53" spans="1:13">
      <c r="A53" s="3"/>
      <c r="B53" s="20"/>
      <c r="C53" s="10"/>
      <c r="D53" s="10"/>
      <c r="E53" s="10"/>
      <c r="F53" s="10"/>
      <c r="H53" s="53"/>
      <c r="I53" s="56"/>
      <c r="J53" s="53"/>
      <c r="K53" s="57"/>
      <c r="L53" s="55"/>
      <c r="M53" s="49"/>
    </row>
    <row r="54" spans="1:13">
      <c r="A54" s="2">
        <v>36</v>
      </c>
      <c r="B54" s="10" t="s">
        <v>15</v>
      </c>
      <c r="C54" s="10" t="s">
        <v>35</v>
      </c>
      <c r="D54" s="10" t="s">
        <v>16</v>
      </c>
      <c r="E54" s="10" t="s">
        <v>39</v>
      </c>
      <c r="F54" s="13">
        <v>21433.65</v>
      </c>
      <c r="H54" s="50"/>
      <c r="I54" s="50"/>
      <c r="J54" s="50"/>
      <c r="K54" s="50"/>
      <c r="L54" s="55"/>
      <c r="M54" s="49"/>
    </row>
    <row r="55" spans="1:13">
      <c r="A55" s="2">
        <f t="shared" ref="A55" si="4">A54+1</f>
        <v>37</v>
      </c>
      <c r="B55" s="10" t="s">
        <v>17</v>
      </c>
      <c r="C55" s="10" t="s">
        <v>35</v>
      </c>
      <c r="D55" s="10" t="s">
        <v>64</v>
      </c>
      <c r="E55" s="10" t="s">
        <v>39</v>
      </c>
      <c r="F55" s="13">
        <v>45000</v>
      </c>
      <c r="H55" s="53"/>
      <c r="I55" s="50"/>
      <c r="J55" s="53"/>
      <c r="K55" s="54"/>
      <c r="L55" s="55"/>
      <c r="M55" s="49"/>
    </row>
    <row r="56" spans="1:13">
      <c r="A56" s="3"/>
      <c r="B56" s="14" t="s">
        <v>74</v>
      </c>
      <c r="C56" s="10"/>
      <c r="D56" s="10">
        <f>COUNTA(D53:D55)</f>
        <v>2</v>
      </c>
      <c r="E56" s="10"/>
      <c r="F56" s="13">
        <f>SUM(F54:F55)</f>
        <v>66433.649999999994</v>
      </c>
      <c r="H56" s="53"/>
      <c r="I56" s="50"/>
      <c r="J56" s="53"/>
      <c r="K56" s="54"/>
      <c r="L56" s="55"/>
      <c r="M56" s="49"/>
    </row>
    <row r="57" spans="1:13">
      <c r="A57" s="3"/>
      <c r="B57" s="10"/>
      <c r="C57" s="10"/>
      <c r="D57" s="10"/>
      <c r="E57" s="10"/>
      <c r="F57" s="13"/>
      <c r="H57" s="50"/>
      <c r="I57" s="50"/>
      <c r="J57" s="50"/>
      <c r="K57" s="58"/>
      <c r="L57" s="55"/>
      <c r="M57" s="49"/>
    </row>
    <row r="58" spans="1:13">
      <c r="A58" s="3"/>
      <c r="B58" s="27"/>
      <c r="C58" s="10"/>
      <c r="D58" s="10"/>
      <c r="E58" s="10"/>
      <c r="F58" s="13"/>
      <c r="H58" s="50"/>
      <c r="I58" s="50"/>
      <c r="J58" s="50"/>
      <c r="K58" s="58"/>
      <c r="L58" s="55"/>
      <c r="M58" s="49"/>
    </row>
    <row r="59" spans="1:13" ht="15.95" customHeight="1">
      <c r="A59" s="2">
        <v>38</v>
      </c>
      <c r="B59" s="10" t="s">
        <v>55</v>
      </c>
      <c r="C59" s="21" t="s">
        <v>80</v>
      </c>
      <c r="D59" s="10" t="s">
        <v>77</v>
      </c>
      <c r="E59" s="10" t="s">
        <v>40</v>
      </c>
      <c r="F59" s="13">
        <v>34000</v>
      </c>
      <c r="H59" s="50"/>
      <c r="I59" s="50"/>
      <c r="J59" s="50"/>
      <c r="K59" s="58"/>
      <c r="L59" s="49"/>
      <c r="M59" s="49"/>
    </row>
    <row r="60" spans="1:13" ht="15.95" customHeight="1">
      <c r="A60" s="2">
        <f>A59+1</f>
        <v>39</v>
      </c>
      <c r="B60" s="10" t="s">
        <v>18</v>
      </c>
      <c r="C60" s="21" t="s">
        <v>80</v>
      </c>
      <c r="D60" s="10" t="s">
        <v>19</v>
      </c>
      <c r="E60" s="10" t="s">
        <v>44</v>
      </c>
      <c r="F60" s="13">
        <v>21529.200000000001</v>
      </c>
      <c r="H60" s="50"/>
      <c r="I60" s="50"/>
      <c r="J60" s="50"/>
      <c r="K60" s="58"/>
      <c r="L60" s="49"/>
      <c r="M60" s="49"/>
    </row>
    <row r="61" spans="1:13" ht="15.95" customHeight="1">
      <c r="A61" s="2">
        <f t="shared" ref="A61" si="5">A60+1</f>
        <v>40</v>
      </c>
      <c r="B61" s="10" t="s">
        <v>20</v>
      </c>
      <c r="C61" s="21" t="s">
        <v>80</v>
      </c>
      <c r="D61" s="10" t="s">
        <v>72</v>
      </c>
      <c r="E61" s="10" t="s">
        <v>40</v>
      </c>
      <c r="F61" s="13">
        <v>26250</v>
      </c>
      <c r="H61" s="50"/>
      <c r="I61" s="50"/>
      <c r="J61" s="50"/>
      <c r="K61" s="58"/>
      <c r="L61" s="49"/>
      <c r="M61" s="49"/>
    </row>
    <row r="62" spans="1:13">
      <c r="A62" s="3"/>
      <c r="B62" s="14" t="s">
        <v>58</v>
      </c>
      <c r="C62" s="10"/>
      <c r="D62" s="10">
        <f>COUNTA(D59:D61)</f>
        <v>3</v>
      </c>
      <c r="E62" s="10"/>
      <c r="F62" s="13">
        <f>SUM(F59:F61)</f>
        <v>81779.199999999997</v>
      </c>
      <c r="H62" s="53"/>
      <c r="I62" s="56"/>
      <c r="J62" s="53"/>
      <c r="K62" s="57"/>
      <c r="L62" s="49"/>
      <c r="M62" s="49"/>
    </row>
    <row r="63" spans="1:13">
      <c r="A63" s="3"/>
      <c r="B63" s="10"/>
      <c r="C63" s="10"/>
      <c r="D63" s="10"/>
      <c r="E63" s="10"/>
      <c r="F63" s="13"/>
      <c r="H63" s="50"/>
      <c r="I63" s="50"/>
      <c r="J63" s="50"/>
      <c r="K63" s="50"/>
      <c r="L63" s="49"/>
      <c r="M63" s="49"/>
    </row>
    <row r="64" spans="1:13" ht="15.95" customHeight="1">
      <c r="A64" s="2">
        <v>43</v>
      </c>
      <c r="B64" s="10" t="s">
        <v>48</v>
      </c>
      <c r="C64" s="21" t="s">
        <v>81</v>
      </c>
      <c r="D64" s="10" t="s">
        <v>79</v>
      </c>
      <c r="E64" s="12" t="s">
        <v>39</v>
      </c>
      <c r="F64" s="13">
        <v>34500</v>
      </c>
      <c r="H64" s="53"/>
      <c r="I64" s="50"/>
      <c r="J64" s="53"/>
      <c r="K64" s="54"/>
      <c r="L64" s="49"/>
      <c r="M64" s="49"/>
    </row>
    <row r="65" spans="1:13" ht="15.95" customHeight="1">
      <c r="A65" s="2">
        <f t="shared" ref="A65:A72" si="6">A64+1</f>
        <v>44</v>
      </c>
      <c r="B65" s="10" t="s">
        <v>46</v>
      </c>
      <c r="C65" s="21" t="s">
        <v>81</v>
      </c>
      <c r="D65" s="10" t="s">
        <v>68</v>
      </c>
      <c r="E65" s="10" t="s">
        <v>40</v>
      </c>
      <c r="F65" s="13">
        <v>13200</v>
      </c>
      <c r="H65" s="53"/>
      <c r="I65" s="50"/>
      <c r="J65" s="50"/>
      <c r="K65" s="62"/>
      <c r="L65" s="49"/>
      <c r="M65" s="49"/>
    </row>
    <row r="66" spans="1:13" ht="15.95" customHeight="1">
      <c r="A66" s="2">
        <f t="shared" si="6"/>
        <v>45</v>
      </c>
      <c r="B66" s="10" t="s">
        <v>21</v>
      </c>
      <c r="C66" s="21" t="s">
        <v>81</v>
      </c>
      <c r="D66" s="10" t="s">
        <v>22</v>
      </c>
      <c r="E66" s="10" t="s">
        <v>39</v>
      </c>
      <c r="F66" s="13">
        <v>19800</v>
      </c>
      <c r="H66" s="50"/>
      <c r="I66" s="50"/>
      <c r="J66" s="50"/>
      <c r="K66" s="58"/>
      <c r="L66" s="49"/>
      <c r="M66" s="49"/>
    </row>
    <row r="67" spans="1:13" ht="15.95" customHeight="1">
      <c r="A67" s="2">
        <f t="shared" si="6"/>
        <v>46</v>
      </c>
      <c r="B67" s="10" t="s">
        <v>23</v>
      </c>
      <c r="C67" s="21" t="s">
        <v>81</v>
      </c>
      <c r="D67" s="10" t="s">
        <v>69</v>
      </c>
      <c r="E67" s="12" t="s">
        <v>40</v>
      </c>
      <c r="F67" s="13">
        <v>10000</v>
      </c>
      <c r="H67" s="50"/>
      <c r="I67" s="50"/>
      <c r="J67" s="50"/>
      <c r="K67" s="58"/>
      <c r="L67" s="49"/>
      <c r="M67" s="49"/>
    </row>
    <row r="68" spans="1:13" ht="15.95" customHeight="1">
      <c r="A68" s="2">
        <f t="shared" si="6"/>
        <v>47</v>
      </c>
      <c r="B68" s="10" t="s">
        <v>24</v>
      </c>
      <c r="C68" s="21" t="s">
        <v>81</v>
      </c>
      <c r="D68" s="10" t="s">
        <v>69</v>
      </c>
      <c r="E68" s="12" t="s">
        <v>40</v>
      </c>
      <c r="F68" s="13">
        <v>10000</v>
      </c>
      <c r="H68" s="60"/>
      <c r="I68" s="60"/>
      <c r="J68" s="60"/>
      <c r="K68" s="61"/>
      <c r="L68" s="49"/>
      <c r="M68" s="49"/>
    </row>
    <row r="69" spans="1:13" ht="15.95" customHeight="1">
      <c r="A69" s="2">
        <f t="shared" si="6"/>
        <v>48</v>
      </c>
      <c r="B69" s="10" t="s">
        <v>25</v>
      </c>
      <c r="C69" s="21" t="s">
        <v>81</v>
      </c>
      <c r="D69" s="10" t="s">
        <v>26</v>
      </c>
      <c r="E69" s="12" t="s">
        <v>40</v>
      </c>
      <c r="F69" s="13">
        <v>26250</v>
      </c>
      <c r="H69" s="50"/>
      <c r="I69" s="50"/>
      <c r="J69" s="50"/>
      <c r="K69" s="58"/>
      <c r="L69" s="49"/>
      <c r="M69" s="49"/>
    </row>
    <row r="70" spans="1:13" ht="15.95" customHeight="1">
      <c r="A70" s="2">
        <f t="shared" si="6"/>
        <v>49</v>
      </c>
      <c r="B70" s="10" t="s">
        <v>92</v>
      </c>
      <c r="C70" s="21" t="s">
        <v>81</v>
      </c>
      <c r="D70" s="10" t="s">
        <v>1</v>
      </c>
      <c r="E70" s="12" t="s">
        <v>39</v>
      </c>
      <c r="F70" s="13">
        <v>10000</v>
      </c>
      <c r="H70" s="50"/>
      <c r="I70" s="50"/>
      <c r="J70" s="50"/>
      <c r="K70" s="58"/>
      <c r="L70" s="49"/>
      <c r="M70" s="49"/>
    </row>
    <row r="71" spans="1:13" ht="15.95" customHeight="1">
      <c r="A71" s="2">
        <f t="shared" si="6"/>
        <v>50</v>
      </c>
      <c r="B71" s="10" t="s">
        <v>7</v>
      </c>
      <c r="C71" s="21" t="s">
        <v>81</v>
      </c>
      <c r="D71" s="10" t="s">
        <v>71</v>
      </c>
      <c r="E71" s="12" t="s">
        <v>40</v>
      </c>
      <c r="F71" s="13">
        <v>28875</v>
      </c>
      <c r="H71" s="50"/>
      <c r="I71" s="50"/>
      <c r="J71" s="50"/>
      <c r="K71" s="58"/>
      <c r="L71" s="49"/>
      <c r="M71" s="49"/>
    </row>
    <row r="72" spans="1:13" ht="15.95" customHeight="1">
      <c r="A72" s="2">
        <f t="shared" si="6"/>
        <v>51</v>
      </c>
      <c r="B72" s="10" t="s">
        <v>32</v>
      </c>
      <c r="C72" s="21" t="s">
        <v>81</v>
      </c>
      <c r="D72" s="10" t="s">
        <v>70</v>
      </c>
      <c r="E72" s="12" t="s">
        <v>40</v>
      </c>
      <c r="F72" s="13">
        <v>10000</v>
      </c>
      <c r="H72" s="50"/>
      <c r="I72" s="50"/>
      <c r="J72" s="50"/>
      <c r="K72" s="58"/>
      <c r="L72" s="49"/>
      <c r="M72" s="49"/>
    </row>
    <row r="73" spans="1:13">
      <c r="A73" s="8"/>
      <c r="B73" s="22" t="s">
        <v>74</v>
      </c>
      <c r="C73" s="22"/>
      <c r="D73" s="22">
        <f>COUNTA(D64:D72)</f>
        <v>9</v>
      </c>
      <c r="E73" s="22"/>
      <c r="F73" s="23">
        <f>SUM(F64:F72)</f>
        <v>162625</v>
      </c>
      <c r="H73" s="50"/>
      <c r="I73" s="50"/>
      <c r="J73" s="50"/>
      <c r="K73" s="58"/>
      <c r="L73" s="49"/>
      <c r="M73" s="49"/>
    </row>
    <row r="74" spans="1:13">
      <c r="B74" s="20"/>
      <c r="C74" s="20"/>
      <c r="D74" s="20"/>
      <c r="E74" s="20"/>
      <c r="F74" s="20"/>
      <c r="H74" s="50"/>
      <c r="I74" s="50"/>
      <c r="J74" s="50"/>
      <c r="K74" s="58"/>
      <c r="L74" s="49"/>
      <c r="M74" s="49"/>
    </row>
    <row r="75" spans="1:13">
      <c r="B75" s="24" t="s">
        <v>27</v>
      </c>
      <c r="C75" s="25">
        <f>D73+D62+D56+D51+D46+D42+D38+D34+D21+D18+D15+D11+D7</f>
        <v>38</v>
      </c>
      <c r="D75" s="24" t="s">
        <v>73</v>
      </c>
      <c r="E75" s="26">
        <f>F73+F62+F56+F51+F46+F42+F38+F34+F21+F18+F15+F11+F7</f>
        <v>1211687.8500000001</v>
      </c>
      <c r="F75" s="20"/>
      <c r="H75" s="50"/>
      <c r="I75" s="50"/>
      <c r="J75" s="50"/>
      <c r="K75" s="58"/>
      <c r="L75" s="49"/>
      <c r="M75" s="49"/>
    </row>
    <row r="76" spans="1:13">
      <c r="B76" s="9"/>
      <c r="C76" s="9"/>
      <c r="D76" s="9"/>
      <c r="E76" s="9"/>
      <c r="H76" s="50"/>
      <c r="I76" s="50"/>
      <c r="J76" s="50"/>
      <c r="K76" s="58"/>
      <c r="L76" s="49"/>
      <c r="M76" s="49"/>
    </row>
    <row r="77" spans="1:13">
      <c r="B77" s="9"/>
      <c r="C77" s="9"/>
      <c r="D77" s="9"/>
      <c r="E77" s="9"/>
      <c r="H77" s="50"/>
      <c r="I77" s="50"/>
      <c r="J77" s="50"/>
      <c r="K77" s="58"/>
      <c r="L77" s="49"/>
      <c r="M77" s="49"/>
    </row>
    <row r="78" spans="1:13">
      <c r="B78" s="9"/>
      <c r="C78" s="9"/>
      <c r="D78" s="9"/>
      <c r="E78" s="9"/>
      <c r="H78" s="50"/>
      <c r="I78" s="50"/>
      <c r="J78" s="50"/>
      <c r="K78" s="58"/>
      <c r="L78" s="49"/>
      <c r="M78" s="49"/>
    </row>
    <row r="79" spans="1:13">
      <c r="B79" s="9"/>
      <c r="C79" s="9"/>
      <c r="D79" s="9"/>
      <c r="E79" s="9"/>
      <c r="H79" s="60"/>
      <c r="I79" s="60"/>
      <c r="J79" s="60"/>
      <c r="K79" s="61"/>
      <c r="L79" s="49"/>
      <c r="M79" s="49"/>
    </row>
    <row r="80" spans="1:13">
      <c r="B80" s="9"/>
      <c r="C80" s="9"/>
      <c r="D80" s="9"/>
      <c r="E80" s="9"/>
      <c r="H80" s="50"/>
      <c r="I80" s="50"/>
      <c r="J80" s="50"/>
      <c r="K80" s="58"/>
      <c r="L80" s="49"/>
      <c r="M80" s="49"/>
    </row>
    <row r="81" spans="2:13">
      <c r="B81" s="9"/>
      <c r="C81" s="9"/>
      <c r="D81" s="9"/>
      <c r="E81" s="9"/>
      <c r="H81" s="50"/>
      <c r="I81" s="50"/>
      <c r="J81" s="50"/>
      <c r="K81" s="58"/>
      <c r="L81" s="49"/>
      <c r="M81" s="49"/>
    </row>
    <row r="82" spans="2:13">
      <c r="B82" s="9"/>
      <c r="C82" s="9"/>
      <c r="D82" s="9"/>
      <c r="E82" s="9"/>
      <c r="H82" s="63"/>
      <c r="I82" s="63"/>
      <c r="J82" s="63"/>
      <c r="K82" s="58"/>
      <c r="L82" s="49"/>
      <c r="M82" s="49"/>
    </row>
    <row r="83" spans="2:13">
      <c r="B83" s="9"/>
      <c r="C83" s="9"/>
      <c r="D83" s="9"/>
      <c r="E83" s="9"/>
      <c r="H83" s="50"/>
      <c r="I83" s="50"/>
      <c r="J83" s="50"/>
      <c r="K83" s="58"/>
      <c r="L83" s="49"/>
      <c r="M83" s="49"/>
    </row>
    <row r="84" spans="2:13">
      <c r="B84" s="9"/>
      <c r="C84" s="9"/>
      <c r="D84" s="9"/>
      <c r="E84" s="9"/>
      <c r="H84" s="50"/>
      <c r="I84" s="50"/>
      <c r="J84" s="50"/>
      <c r="K84" s="58"/>
      <c r="L84" s="49"/>
      <c r="M84" s="49"/>
    </row>
    <row r="85" spans="2:13">
      <c r="B85" s="9"/>
      <c r="C85" s="9"/>
      <c r="D85" s="9"/>
      <c r="E85" s="9"/>
      <c r="H85" s="50"/>
      <c r="I85" s="50"/>
      <c r="J85" s="50"/>
      <c r="K85" s="58"/>
      <c r="L85" s="49"/>
      <c r="M85" s="49"/>
    </row>
    <row r="86" spans="2:13">
      <c r="B86" s="9"/>
      <c r="C86" s="9"/>
      <c r="D86" s="9"/>
      <c r="E86" s="9"/>
      <c r="H86" s="50"/>
      <c r="I86" s="50"/>
      <c r="J86" s="50"/>
      <c r="K86" s="58"/>
      <c r="L86" s="49"/>
      <c r="M86" s="49"/>
    </row>
    <row r="87" spans="2:13">
      <c r="B87" s="9"/>
      <c r="C87" s="9"/>
      <c r="D87" s="9"/>
      <c r="E87" s="9"/>
      <c r="H87" s="50"/>
      <c r="I87" s="50"/>
      <c r="J87" s="50"/>
      <c r="K87" s="58"/>
      <c r="L87" s="49"/>
      <c r="M87" s="49"/>
    </row>
    <row r="88" spans="2:13">
      <c r="B88" s="9"/>
      <c r="C88" s="9"/>
      <c r="D88" s="9"/>
      <c r="E88" s="9"/>
      <c r="H88" s="50"/>
      <c r="I88" s="50"/>
      <c r="J88" s="50"/>
      <c r="K88" s="58"/>
      <c r="L88" s="49"/>
      <c r="M88" s="49"/>
    </row>
    <row r="89" spans="2:13">
      <c r="B89" s="1"/>
      <c r="C89" s="1"/>
      <c r="H89" s="50"/>
      <c r="I89" s="50"/>
      <c r="J89" s="50"/>
      <c r="K89" s="58"/>
      <c r="L89" s="49"/>
      <c r="M89" s="49"/>
    </row>
    <row r="90" spans="2:13">
      <c r="H90" s="50"/>
      <c r="I90" s="50"/>
      <c r="J90" s="50"/>
      <c r="K90" s="58"/>
      <c r="L90" s="49"/>
      <c r="M90" s="49"/>
    </row>
    <row r="91" spans="2:13">
      <c r="H91" s="50"/>
      <c r="I91" s="50"/>
      <c r="J91" s="50"/>
      <c r="K91" s="58"/>
      <c r="L91" s="49"/>
      <c r="M91" s="49"/>
    </row>
    <row r="92" spans="2:13">
      <c r="H92" s="50"/>
      <c r="I92" s="50"/>
      <c r="J92" s="50"/>
      <c r="K92" s="58"/>
      <c r="L92" s="49"/>
      <c r="M92" s="49"/>
    </row>
    <row r="93" spans="2:13">
      <c r="H93" s="50"/>
      <c r="I93" s="50"/>
      <c r="J93" s="50"/>
      <c r="K93" s="58"/>
      <c r="L93" s="49"/>
      <c r="M93" s="49"/>
    </row>
    <row r="94" spans="2:13">
      <c r="H94" s="50"/>
      <c r="I94" s="50"/>
      <c r="J94" s="50"/>
      <c r="K94" s="58"/>
      <c r="L94" s="49"/>
      <c r="M94" s="49"/>
    </row>
    <row r="95" spans="2:13">
      <c r="H95" s="50"/>
      <c r="I95" s="50"/>
      <c r="J95" s="50"/>
      <c r="K95" s="58"/>
      <c r="L95" s="49"/>
      <c r="M95" s="49"/>
    </row>
    <row r="96" spans="2:13">
      <c r="H96" s="50"/>
      <c r="I96" s="50"/>
      <c r="J96" s="50"/>
      <c r="K96" s="58"/>
      <c r="L96" s="49"/>
      <c r="M96" s="49"/>
    </row>
    <row r="97" spans="8:13">
      <c r="H97" s="50"/>
      <c r="I97" s="50"/>
      <c r="J97" s="50"/>
      <c r="K97" s="58"/>
      <c r="L97" s="49"/>
      <c r="M97" s="49"/>
    </row>
    <row r="98" spans="8:13">
      <c r="H98" s="50"/>
      <c r="I98" s="50"/>
      <c r="J98" s="50"/>
      <c r="K98" s="58"/>
      <c r="L98" s="49"/>
      <c r="M98" s="49"/>
    </row>
    <row r="99" spans="8:13">
      <c r="H99" s="50"/>
      <c r="I99" s="50"/>
      <c r="J99" s="50"/>
      <c r="K99" s="58"/>
      <c r="L99" s="49"/>
      <c r="M99" s="49"/>
    </row>
    <row r="100" spans="8:13">
      <c r="H100" s="50"/>
      <c r="I100" s="50"/>
      <c r="J100" s="50"/>
      <c r="K100" s="58"/>
      <c r="L100" s="49"/>
      <c r="M100" s="49"/>
    </row>
    <row r="101" spans="8:13">
      <c r="H101" s="50"/>
      <c r="I101" s="50"/>
      <c r="J101" s="50"/>
      <c r="K101" s="58"/>
      <c r="L101" s="49"/>
      <c r="M101" s="49"/>
    </row>
    <row r="102" spans="8:13">
      <c r="H102" s="50"/>
      <c r="I102" s="50"/>
      <c r="J102" s="50"/>
      <c r="K102" s="58"/>
      <c r="L102" s="49"/>
      <c r="M102" s="49"/>
    </row>
    <row r="103" spans="8:13">
      <c r="H103" s="50"/>
      <c r="I103" s="50"/>
      <c r="J103" s="50"/>
      <c r="K103" s="58"/>
      <c r="L103" s="49"/>
      <c r="M103" s="49"/>
    </row>
    <row r="104" spans="8:13">
      <c r="H104" s="50"/>
      <c r="I104" s="50"/>
      <c r="J104" s="50"/>
      <c r="K104" s="58"/>
      <c r="L104" s="49"/>
      <c r="M104" s="49"/>
    </row>
    <row r="105" spans="8:13">
      <c r="H105" s="50"/>
      <c r="I105" s="50"/>
      <c r="J105" s="50"/>
      <c r="K105" s="58"/>
      <c r="L105" s="49"/>
      <c r="M105" s="49"/>
    </row>
    <row r="106" spans="8:13">
      <c r="H106" s="50"/>
      <c r="I106" s="50"/>
      <c r="J106" s="50"/>
      <c r="K106" s="58"/>
      <c r="L106" s="49"/>
      <c r="M106" s="49"/>
    </row>
    <row r="107" spans="8:13">
      <c r="H107" s="60"/>
      <c r="I107" s="60"/>
      <c r="J107" s="60"/>
      <c r="K107" s="61"/>
      <c r="L107" s="49"/>
      <c r="M107" s="49"/>
    </row>
    <row r="108" spans="8:13">
      <c r="H108" s="50"/>
      <c r="I108" s="50"/>
      <c r="J108" s="50"/>
      <c r="K108" s="58"/>
      <c r="L108" s="49"/>
      <c r="M108" s="49"/>
    </row>
    <row r="109" spans="8:13">
      <c r="H109" s="53"/>
      <c r="I109" s="56"/>
      <c r="J109" s="53"/>
      <c r="K109" s="57"/>
      <c r="L109" s="49"/>
      <c r="M109" s="49"/>
    </row>
    <row r="110" spans="8:13">
      <c r="H110" s="64"/>
      <c r="I110" s="64"/>
      <c r="J110" s="64"/>
      <c r="K110" s="64"/>
      <c r="L110" s="49"/>
      <c r="M110" s="49"/>
    </row>
    <row r="111" spans="8:13">
      <c r="H111" s="53"/>
      <c r="I111" s="56"/>
      <c r="J111" s="53"/>
      <c r="K111" s="65"/>
      <c r="L111" s="49"/>
      <c r="M111" s="49"/>
    </row>
    <row r="112" spans="8:13">
      <c r="H112" s="49"/>
      <c r="I112" s="49"/>
      <c r="J112" s="49"/>
      <c r="K112" s="49"/>
      <c r="L112" s="49"/>
      <c r="M112" s="49"/>
    </row>
    <row r="113" spans="8:13">
      <c r="H113" s="49"/>
      <c r="I113" s="49"/>
      <c r="J113" s="49"/>
      <c r="K113" s="49"/>
      <c r="L113" s="49"/>
      <c r="M113" s="49"/>
    </row>
  </sheetData>
  <mergeCells count="2">
    <mergeCell ref="A1:F1"/>
    <mergeCell ref="A2:F2"/>
  </mergeCells>
  <pageMargins left="0.56000000000000005" right="0.31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2020-12-08T17:35:31Z</cp:lastPrinted>
  <dcterms:created xsi:type="dcterms:W3CDTF">2016-03-03T19:51:24Z</dcterms:created>
  <dcterms:modified xsi:type="dcterms:W3CDTF">2021-01-11T18:03:10Z</dcterms:modified>
</cp:coreProperties>
</file>