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EJECUCIÓN GASTO TRANSPARENCIA/"/>
    </mc:Choice>
  </mc:AlternateContent>
  <xr:revisionPtr revIDLastSave="64" documentId="8_{5C4C733E-70A6-416D-A4BE-21522A668042}" xr6:coauthVersionLast="47" xr6:coauthVersionMax="47" xr10:uidLastSave="{0D80181B-5FF9-4014-82E0-F882E39CA78A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3" l="1"/>
  <c r="L31" i="3"/>
  <c r="M31" i="3" s="1"/>
  <c r="L20" i="3"/>
  <c r="M20" i="3" s="1"/>
  <c r="L13" i="3"/>
  <c r="M47" i="3"/>
  <c r="M46" i="3"/>
  <c r="M43" i="3"/>
  <c r="M42" i="3"/>
  <c r="M40" i="3"/>
  <c r="M38" i="3"/>
  <c r="M36" i="3"/>
  <c r="M34" i="3"/>
  <c r="M32" i="3"/>
  <c r="M29" i="3"/>
  <c r="M28" i="3"/>
  <c r="M27" i="3"/>
  <c r="M26" i="3"/>
  <c r="M25" i="3"/>
  <c r="M23" i="3"/>
  <c r="M22" i="3"/>
  <c r="M21" i="3"/>
  <c r="M18" i="3"/>
  <c r="M15" i="3"/>
  <c r="M14" i="3"/>
  <c r="M13" i="3"/>
  <c r="M24" i="3"/>
  <c r="M30" i="3"/>
  <c r="M33" i="3"/>
  <c r="M35" i="3"/>
  <c r="M37" i="3"/>
  <c r="M39" i="3"/>
  <c r="M41" i="3"/>
  <c r="M44" i="3"/>
  <c r="M45" i="3"/>
  <c r="M48" i="3"/>
  <c r="M49" i="3"/>
  <c r="M50" i="3"/>
  <c r="M51" i="3"/>
  <c r="K42" i="3"/>
  <c r="K13" i="3"/>
  <c r="K31" i="3"/>
  <c r="K20" i="3"/>
  <c r="J20" i="3"/>
  <c r="J31" i="3"/>
  <c r="J13" i="3"/>
  <c r="I31" i="3"/>
  <c r="F35" i="3"/>
  <c r="I13" i="3"/>
  <c r="I20" i="3"/>
  <c r="F47" i="3"/>
  <c r="F43" i="3"/>
  <c r="F40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L52" i="3" l="1"/>
  <c r="L66" i="3"/>
  <c r="L11" i="3"/>
  <c r="M11" i="3" s="1"/>
  <c r="K52" i="3"/>
  <c r="K66" i="3" s="1"/>
  <c r="K11" i="3"/>
  <c r="J52" i="3"/>
  <c r="J66" i="3" s="1"/>
  <c r="J11" i="3"/>
  <c r="I52" i="3"/>
  <c r="I66" i="3" s="1"/>
  <c r="I11" i="3"/>
  <c r="E52" i="3"/>
  <c r="E66" i="3" s="1"/>
  <c r="E11" i="3"/>
  <c r="H20" i="3"/>
  <c r="H13" i="3"/>
  <c r="H52" i="3" l="1"/>
  <c r="H11" i="3"/>
  <c r="G20" i="3"/>
  <c r="G13" i="3"/>
  <c r="G11" i="3" l="1"/>
  <c r="G52" i="3"/>
  <c r="M52" i="3" s="1"/>
  <c r="M66" i="3" s="1"/>
  <c r="D42" i="3"/>
  <c r="F42" i="3" s="1"/>
  <c r="D13" i="3"/>
  <c r="D31" i="3"/>
  <c r="F31" i="3" s="1"/>
  <c r="F13" i="3" l="1"/>
  <c r="M64" i="3"/>
  <c r="H64" i="3"/>
  <c r="G64" i="3"/>
  <c r="F64" i="3"/>
  <c r="D64" i="3"/>
  <c r="M60" i="3"/>
  <c r="H60" i="3"/>
  <c r="G60" i="3"/>
  <c r="F60" i="3"/>
  <c r="D60" i="3"/>
  <c r="M56" i="3"/>
  <c r="H56" i="3"/>
  <c r="G56" i="3"/>
  <c r="F56" i="3"/>
  <c r="D56" i="3"/>
  <c r="D20" i="3" l="1"/>
  <c r="F20" i="3" l="1"/>
  <c r="D66" i="3"/>
  <c r="D52" i="3"/>
  <c r="D11" i="3"/>
  <c r="F11" i="3" s="1"/>
  <c r="G66" i="3" l="1"/>
  <c r="H66" i="3" l="1"/>
  <c r="F52" i="3"/>
  <c r="F66" i="3" s="1"/>
</calcChain>
</file>

<file path=xl/sharedStrings.xml><?xml version="1.0" encoding="utf-8"?>
<sst xmlns="http://schemas.openxmlformats.org/spreadsheetml/2006/main" count="131" uniqueCount="119">
  <si>
    <t>TOTAL GASTOS Y APLICACIONES FINANCIERAS</t>
  </si>
  <si>
    <t xml:space="preserve">Enero </t>
  </si>
  <si>
    <t>Fuente: [SIGEF]</t>
  </si>
  <si>
    <t>.</t>
  </si>
  <si>
    <t>Febrero</t>
  </si>
  <si>
    <t>Aprobado</t>
  </si>
  <si>
    <t>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</si>
  <si>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</si>
  <si>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</si>
  <si>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</si>
  <si>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</si>
  <si>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</si>
  <si>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</si>
  <si>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</si>
  <si>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Presupuesto inicial</t>
  </si>
  <si>
    <t>Presupuesto Vigente</t>
  </si>
  <si>
    <t>Devengado Aprobado</t>
  </si>
  <si>
    <t>Total de Devengado Aprobado</t>
  </si>
  <si>
    <t>Agrupaciones</t>
  </si>
  <si>
    <t>REMUNERACIONES Y CONTRIBUCIONES</t>
  </si>
  <si>
    <t>TOTAL GASTOS</t>
  </si>
  <si>
    <t>GASTOS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</si>
  <si>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</si>
  <si>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</si>
  <si>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</si>
  <si>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</si>
  <si>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</si>
  <si>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</si>
  <si>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</si>
  <si>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</si>
  <si>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</si>
  <si>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</si>
  <si>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</si>
  <si>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</si>
  <si>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</si>
  <si>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</si>
  <si>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</si>
  <si>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</si>
  <si>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</si>
  <si>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</si>
  <si>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</si>
  <si>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</si>
  <si>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</si>
  <si>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</si>
  <si>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</si>
  <si>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</si>
  <si>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</si>
  <si>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</si>
  <si>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</si>
  <si>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</si>
  <si>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</si>
  <si>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</si>
  <si>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</si>
  <si>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</si>
  <si>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4.1.1</t>
  </si>
  <si>
    <t>4.1.2</t>
  </si>
  <si>
    <t>4.2.1</t>
  </si>
  <si>
    <t>4.2.2</t>
  </si>
  <si>
    <t>4.3.5</t>
  </si>
  <si>
    <t>DISMINUCIÓN DE PASIVOS</t>
  </si>
  <si>
    <t>DISMINUCIÓN DE FONDOS DE TERCEROS</t>
  </si>
  <si>
    <t>INCREMENTO DE ACTIVOS FINANCIEROS</t>
  </si>
  <si>
    <t>APLICACIONES FINANCIERAS</t>
  </si>
  <si>
    <t>BIENES MUEBLES, INMUEBLES E INTANGIBLES</t>
  </si>
  <si>
    <t>MATERIALES Y SUMINISTROS</t>
  </si>
  <si>
    <t>CONTRATACIÓN DE SERVICIOS</t>
  </si>
  <si>
    <t/>
  </si>
  <si>
    <t>Remuneraciones</t>
  </si>
  <si>
    <t>Sobresueldos</t>
  </si>
  <si>
    <t>Servicios básicos</t>
  </si>
  <si>
    <t>Publicidad, impresión,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</si>
  <si>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</si>
  <si>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</si>
  <si>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</si>
  <si>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</si>
  <si>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</si>
  <si>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</si>
  <si>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</si>
  <si>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</si>
  <si>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</si>
  <si>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</si>
  <si>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</si>
  <si>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</si>
  <si>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</si>
  <si>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</si>
  <si>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Gastos que se asignarán durante el ejercicio (art. 32 y 33 ley 423-06)</t>
  </si>
  <si>
    <t>Productos y útiles varios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</si>
  <si>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</si>
  <si>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</si>
  <si>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</si>
  <si>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</si>
  <si>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</si>
  <si>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</si>
  <si>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</si>
  <si>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</si>
  <si>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</si>
  <si>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</si>
  <si>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</si>
  <si>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</si>
  <si>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</si>
  <si>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depósitos fondos de terceros</t>
  </si>
  <si>
    <t>Contribuciones seguridad social</t>
  </si>
  <si>
    <t>Dietas y gastos de representación</t>
  </si>
  <si>
    <t>Gratificaciones y bonificaciones</t>
  </si>
  <si>
    <t>(Valores en RD$)</t>
  </si>
  <si>
    <t>AÑO 2023</t>
  </si>
  <si>
    <t>MODIFICACIONES</t>
  </si>
  <si>
    <t>PRESUPUESTARIAS</t>
  </si>
  <si>
    <t xml:space="preserve">Ejecucion de Gastos y Aplicaciones Financieras </t>
  </si>
  <si>
    <t>Marzo</t>
  </si>
  <si>
    <t>LICDA. CARMEN  PASCUAL</t>
  </si>
  <si>
    <t>ANALISTA DE PRESUPUESTO</t>
  </si>
  <si>
    <t xml:space="preserve">     LICD.DIANA E. SANTANA</t>
  </si>
  <si>
    <t xml:space="preserve">DIRECTORA ADMINISTRATIVA </t>
  </si>
  <si>
    <t>Mayo</t>
  </si>
  <si>
    <t>Abril</t>
  </si>
  <si>
    <t>Junio</t>
  </si>
  <si>
    <t>Fecha de registro: Desde el [01] de [junio] del [2023]</t>
  </si>
  <si>
    <t>Fecha de imputación: hasta el [31] de [Junio]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</si>
</sst>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43" fontId="9" fillId="0" borderId="0" xfId="1" applyFont="1" applyAlignment="1">
      <alignment vertical="center" wrapText="1"/>
    </xf>
    <xf numFmtId="39" fontId="9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43" fontId="9" fillId="0" borderId="0" xfId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8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20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1311870</xdr:colOff>
      <xdr:row>1</xdr:row>
      <xdr:rowOff>117847</xdr:rowOff>
    </xdr:from>
    <xdr:to>
      <xdr:col>1</xdr:col>
      <xdr:colOff>2302766</xdr:colOff>
      <xdr:row>7</xdr:row>
      <xdr:rowOff>5805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487" y="321954"/>
          <a:ext cx="990896" cy="122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106914</xdr:colOff>
      <xdr:row>1</xdr:row>
      <xdr:rowOff>127476</xdr:rowOff>
    </xdr:from>
    <xdr:to>
      <xdr:col>6</xdr:col>
      <xdr:colOff>86249</xdr:colOff>
      <xdr:row>6</xdr:row>
      <xdr:rowOff>179564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526" y="331583"/>
          <a:ext cx="892957" cy="118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48597</xdr:rowOff>
    </xdr:from>
    <xdr:to>
      <xdr:col>1</xdr:col>
      <xdr:colOff>1837013</xdr:colOff>
      <xdr:row>80</xdr:row>
      <xdr:rowOff>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27653" y="17572653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631761</xdr:colOff>
      <xdr:row>77</xdr:row>
      <xdr:rowOff>77755</xdr:rowOff>
    </xdr:from>
    <xdr:to>
      <xdr:col>2</xdr:col>
      <xdr:colOff>2431986</xdr:colOff>
      <xdr:row>80</xdr:row>
      <xdr:rowOff>3636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722526" y="17193597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330459</xdr:colOff>
      <xdr:row>82</xdr:row>
      <xdr:rowOff>38879</xdr:rowOff>
    </xdr:from>
    <xdr:to>
      <xdr:col>1</xdr:col>
      <xdr:colOff>1760181</xdr:colOff>
      <xdr:row>86</xdr:row>
      <xdr:rowOff>174950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30459" y="18175257"/>
          <a:ext cx="1857375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631760</xdr:colOff>
      <xdr:row>82</xdr:row>
      <xdr:rowOff>19439</xdr:rowOff>
    </xdr:from>
    <xdr:to>
      <xdr:col>2</xdr:col>
      <xdr:colOff>2489135</xdr:colOff>
      <xdr:row>86</xdr:row>
      <xdr:rowOff>145791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722525" y="18155817"/>
          <a:ext cx="1857375" cy="9427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86"/>
  <sheetViews>
    <sheetView showGridLines="0" tabSelected="1" showWhiteSpace="0" view="pageBreakPreview" topLeftCell="A11" zoomScale="98" zoomScaleNormal="98" zoomScaleSheetLayoutView="98" workbookViewId="0">
      <selection activeCell="E73" sqref="E73"/>
    </sheetView>
  </sheetViews>
  <sheetFormatPr baseColWidth="10" defaultColWidth="9.140625" defaultRowHeight="15.75" x14ac:dyDescent="0.25"/>
  <cols>
    <col min="1" max="1" width="6.42578125" style="1" customWidth="1"/>
    <col min="2" max="2" width="37.85546875" style="1" customWidth="1"/>
    <col min="3" max="3" width="45.42578125" style="1" customWidth="1"/>
    <col min="4" max="4" width="15.85546875" style="1" customWidth="1"/>
    <col min="5" max="5" width="16.7109375" style="45" customWidth="1"/>
    <col min="6" max="6" width="13.7109375" style="1" customWidth="1"/>
    <col min="7" max="7" width="14.140625" style="1" customWidth="1"/>
    <col min="8" max="10" width="14" style="1" customWidth="1"/>
    <col min="11" max="12" width="13.7109375" style="1" customWidth="1"/>
    <col min="13" max="13" width="14" style="1" customWidth="1"/>
  </cols>
  <sheetData>
    <row r="3" spans="1:13" ht="15.95" customHeight="1" x14ac:dyDescent="0.35">
      <c r="D3" s="42"/>
      <c r="E3" s="46"/>
    </row>
    <row r="4" spans="1:13" ht="21" customHeight="1" x14ac:dyDescent="0.35">
      <c r="C4" s="73" t="s">
        <v>108</v>
      </c>
      <c r="D4" s="73"/>
      <c r="E4" s="73"/>
      <c r="F4" s="73"/>
      <c r="G4" s="42"/>
      <c r="H4" s="42"/>
      <c r="I4" s="42"/>
      <c r="J4" s="42"/>
      <c r="K4" s="42"/>
      <c r="L4" s="42"/>
      <c r="M4" s="63"/>
    </row>
    <row r="5" spans="1:13" ht="21" x14ac:dyDescent="0.35">
      <c r="C5" s="73" t="s">
        <v>105</v>
      </c>
      <c r="D5" s="73"/>
      <c r="E5" s="73"/>
      <c r="F5" s="73"/>
      <c r="G5" s="43"/>
      <c r="H5" s="43"/>
      <c r="I5" s="43"/>
      <c r="J5" s="43"/>
      <c r="K5" s="43"/>
      <c r="L5" s="43"/>
      <c r="M5" s="43"/>
    </row>
    <row r="6" spans="1:13" ht="15.75" customHeight="1" x14ac:dyDescent="0.3">
      <c r="C6" s="74" t="s">
        <v>104</v>
      </c>
      <c r="D6" s="74"/>
      <c r="E6" s="74"/>
      <c r="F6" s="74"/>
      <c r="G6" s="43"/>
      <c r="H6" s="43"/>
      <c r="I6" s="43"/>
      <c r="J6" s="43"/>
      <c r="K6" s="43"/>
      <c r="L6" s="43"/>
      <c r="M6" s="43"/>
    </row>
    <row r="7" spans="1:13" ht="15.75" customHeight="1" x14ac:dyDescent="0.3">
      <c r="G7" s="44"/>
      <c r="H7" s="44"/>
      <c r="I7" s="44"/>
      <c r="J7" s="44"/>
      <c r="K7" s="44"/>
      <c r="L7" s="44"/>
      <c r="M7" s="44"/>
    </row>
    <row r="8" spans="1:13" ht="20.100000000000001" customHeight="1" x14ac:dyDescent="0.25">
      <c r="A8" s="84" t="s">
        <v>18</v>
      </c>
      <c r="B8" s="85"/>
      <c r="C8" s="86"/>
      <c r="D8" s="75" t="s">
        <v>14</v>
      </c>
      <c r="E8" s="47" t="s">
        <v>106</v>
      </c>
      <c r="F8" s="77" t="s">
        <v>15</v>
      </c>
      <c r="G8" s="27" t="s">
        <v>1</v>
      </c>
      <c r="H8" s="27" t="s">
        <v>4</v>
      </c>
      <c r="I8" s="27" t="s">
        <v>109</v>
      </c>
      <c r="J8" s="27" t="s">
        <v>115</v>
      </c>
      <c r="K8" s="27" t="s">
        <v>114</v>
      </c>
      <c r="L8" s="27" t="s">
        <v>116</v>
      </c>
      <c r="M8" s="79" t="s">
        <v>17</v>
      </c>
    </row>
    <row r="9" spans="1:13" ht="32.1" customHeight="1" x14ac:dyDescent="0.25">
      <c r="A9" s="87"/>
      <c r="B9" s="88"/>
      <c r="C9" s="89"/>
      <c r="D9" s="76" t="s">
        <v>5</v>
      </c>
      <c r="E9" s="48" t="s">
        <v>107</v>
      </c>
      <c r="F9" s="78" t="s">
        <v>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16</v>
      </c>
      <c r="M9" s="80"/>
    </row>
    <row r="10" spans="1:13" ht="15.95" customHeight="1" x14ac:dyDescent="0.25">
      <c r="A10" s="16"/>
      <c r="B10" s="16"/>
      <c r="C10" s="16"/>
      <c r="D10" s="17"/>
      <c r="E10" s="17"/>
      <c r="F10" s="58"/>
      <c r="G10" s="18"/>
      <c r="H10" s="18"/>
      <c r="I10" s="18"/>
      <c r="J10" s="18"/>
      <c r="K10" s="18"/>
      <c r="L10" s="18"/>
      <c r="M10" s="64"/>
    </row>
    <row r="11" spans="1:13" ht="15.95" customHeight="1" x14ac:dyDescent="0.25">
      <c r="A11" s="20">
        <v>2</v>
      </c>
      <c r="B11" s="83" t="s">
        <v>21</v>
      </c>
      <c r="C11" s="83"/>
      <c r="D11" s="6">
        <f>+D13+D20+D31+D42</f>
        <v>58074067</v>
      </c>
      <c r="E11" s="6">
        <f>+E13+E20+E31</f>
        <v>6536876.3399999999</v>
      </c>
      <c r="F11" s="41">
        <f>+D11+E11</f>
        <v>64610943.340000004</v>
      </c>
      <c r="G11" s="6">
        <f>+G13+G20+G31+G42</f>
        <v>2584149.3199999998</v>
      </c>
      <c r="H11" s="6">
        <f>+H13+H20+H31+H41</f>
        <v>5228496.5199999996</v>
      </c>
      <c r="I11" s="6">
        <f>+I13+I20+I31+I41</f>
        <v>4596082.51</v>
      </c>
      <c r="J11" s="6">
        <f>+J13+J20+J31+J41</f>
        <v>6007424.3799999999</v>
      </c>
      <c r="K11" s="6">
        <f>+K13+K20+K31+K42</f>
        <v>5080880.2700000005</v>
      </c>
      <c r="L11" s="6">
        <f>+L13+L20+L31+L42</f>
        <v>4684340.87</v>
      </c>
      <c r="M11" s="41">
        <f>SUM(G11:L11)</f>
        <v>28181373.870000001</v>
      </c>
    </row>
    <row r="12" spans="1:13" ht="15.95" customHeight="1" x14ac:dyDescent="0.25">
      <c r="A12" s="20"/>
      <c r="B12" s="20"/>
      <c r="C12" s="20"/>
      <c r="D12" s="11"/>
      <c r="E12" s="11"/>
      <c r="F12" s="59"/>
      <c r="G12" s="28"/>
      <c r="H12" s="28"/>
      <c r="I12" s="28"/>
      <c r="J12" s="28"/>
      <c r="K12" s="28"/>
      <c r="L12" s="28"/>
      <c r="M12" s="59"/>
    </row>
    <row r="13" spans="1:13" ht="15.95" customHeight="1" x14ac:dyDescent="0.25">
      <c r="A13" s="20">
        <v>2.1</v>
      </c>
      <c r="B13" s="83" t="s">
        <v>19</v>
      </c>
      <c r="C13" s="83"/>
      <c r="D13" s="12">
        <f>+D14+D15+D16+D17+D18</f>
        <v>47354778</v>
      </c>
      <c r="E13" s="12">
        <f>+E14+E18</f>
        <v>0</v>
      </c>
      <c r="F13" s="41">
        <f>+D13</f>
        <v>47354778</v>
      </c>
      <c r="G13" s="29">
        <f t="shared" ref="G13:K13" si="0">+G14+G15+G16+G17+G18</f>
        <v>2329853.42</v>
      </c>
      <c r="H13" s="29">
        <f t="shared" si="0"/>
        <v>4936780.3699999992</v>
      </c>
      <c r="I13" s="29">
        <f t="shared" si="0"/>
        <v>3618979.94</v>
      </c>
      <c r="J13" s="29">
        <f t="shared" si="0"/>
        <v>3616954.0300000003</v>
      </c>
      <c r="K13" s="29">
        <f t="shared" si="0"/>
        <v>3493017.2800000003</v>
      </c>
      <c r="L13" s="29">
        <f>+L14+L15+L16+L17+L18</f>
        <v>3392565.1</v>
      </c>
      <c r="M13" s="41">
        <f>SUM(G13:L13)</f>
        <v>21388150.140000001</v>
      </c>
    </row>
    <row r="14" spans="1:13" ht="15.95" customHeight="1" x14ac:dyDescent="0.25">
      <c r="A14" s="21"/>
      <c r="B14" s="21" t="s">
        <v>22</v>
      </c>
      <c r="C14" s="21" t="s">
        <v>67</v>
      </c>
      <c r="D14" s="35">
        <v>38721459</v>
      </c>
      <c r="E14" s="35">
        <v>1926808.8</v>
      </c>
      <c r="F14" s="57">
        <v>0</v>
      </c>
      <c r="G14" s="36">
        <v>1948710.02</v>
      </c>
      <c r="H14" s="36">
        <v>4206300.0199999996</v>
      </c>
      <c r="I14" s="36">
        <v>3063240.02</v>
      </c>
      <c r="J14" s="36">
        <v>3063240.02</v>
      </c>
      <c r="K14" s="36">
        <v>2955740.02</v>
      </c>
      <c r="L14" s="36">
        <v>2868610.02</v>
      </c>
      <c r="M14" s="41">
        <f>SUM(G14:L14)</f>
        <v>18105840.119999997</v>
      </c>
    </row>
    <row r="15" spans="1:13" ht="15.95" customHeight="1" x14ac:dyDescent="0.25">
      <c r="A15" s="21"/>
      <c r="B15" s="21" t="s">
        <v>23</v>
      </c>
      <c r="C15" s="21" t="s">
        <v>68</v>
      </c>
      <c r="D15" s="35">
        <v>3426408</v>
      </c>
      <c r="E15" s="35"/>
      <c r="F15" s="57">
        <v>0</v>
      </c>
      <c r="G15" s="36">
        <v>92700</v>
      </c>
      <c r="H15" s="36">
        <v>92700</v>
      </c>
      <c r="I15" s="36">
        <v>92700</v>
      </c>
      <c r="J15" s="36">
        <v>92700</v>
      </c>
      <c r="K15" s="36">
        <v>92700</v>
      </c>
      <c r="L15" s="36">
        <v>92700</v>
      </c>
      <c r="M15" s="41">
        <f>SUM(G15:L15)</f>
        <v>556200</v>
      </c>
    </row>
    <row r="16" spans="1:13" ht="15.95" customHeight="1" x14ac:dyDescent="0.25">
      <c r="A16" s="21"/>
      <c r="B16" s="21" t="s">
        <v>24</v>
      </c>
      <c r="C16" s="21" t="s">
        <v>102</v>
      </c>
      <c r="D16" s="35">
        <v>0</v>
      </c>
      <c r="E16" s="35"/>
      <c r="F16" s="57">
        <v>0</v>
      </c>
      <c r="G16" s="41">
        <v>0</v>
      </c>
      <c r="H16" s="37">
        <v>0</v>
      </c>
      <c r="I16" s="37"/>
      <c r="J16" s="49">
        <v>0</v>
      </c>
      <c r="K16" s="49"/>
      <c r="L16" s="49"/>
      <c r="M16" s="57">
        <v>0</v>
      </c>
    </row>
    <row r="17" spans="1:13" ht="15.95" customHeight="1" x14ac:dyDescent="0.25">
      <c r="A17" s="21"/>
      <c r="B17" s="21" t="s">
        <v>25</v>
      </c>
      <c r="C17" s="21" t="s">
        <v>103</v>
      </c>
      <c r="D17" s="35">
        <v>0</v>
      </c>
      <c r="E17" s="35"/>
      <c r="F17" s="57">
        <v>0</v>
      </c>
      <c r="G17" s="41">
        <v>0</v>
      </c>
      <c r="H17" s="37">
        <v>0</v>
      </c>
      <c r="I17" s="37"/>
      <c r="J17" s="37"/>
      <c r="K17" s="37"/>
      <c r="L17" s="37"/>
      <c r="M17" s="57">
        <v>0</v>
      </c>
    </row>
    <row r="18" spans="1:13" ht="15.95" customHeight="1" x14ac:dyDescent="0.25">
      <c r="A18" s="21"/>
      <c r="B18" s="21" t="s">
        <v>26</v>
      </c>
      <c r="C18" s="21" t="s">
        <v>101</v>
      </c>
      <c r="D18" s="35">
        <v>5206911</v>
      </c>
      <c r="E18" s="35">
        <v>-1926808.8</v>
      </c>
      <c r="F18" s="57">
        <v>0</v>
      </c>
      <c r="G18" s="35">
        <v>288443.40000000002</v>
      </c>
      <c r="H18" s="35">
        <v>637780.35</v>
      </c>
      <c r="I18" s="35">
        <v>463039.92</v>
      </c>
      <c r="J18" s="35">
        <v>461014.01</v>
      </c>
      <c r="K18" s="35">
        <v>444577.26</v>
      </c>
      <c r="L18" s="35">
        <v>431255.08</v>
      </c>
      <c r="M18" s="57">
        <f>SUM(G18:L18)</f>
        <v>2726110.02</v>
      </c>
    </row>
    <row r="19" spans="1:13" ht="15.95" customHeight="1" x14ac:dyDescent="0.25">
      <c r="A19" s="21"/>
      <c r="B19" s="21"/>
      <c r="C19" s="21" t="s">
        <v>66</v>
      </c>
      <c r="D19" s="13"/>
      <c r="E19" s="13"/>
      <c r="F19" s="57"/>
      <c r="G19" s="30"/>
      <c r="H19" s="30"/>
      <c r="I19" s="30"/>
      <c r="J19" s="30"/>
      <c r="K19" s="30"/>
      <c r="L19" s="30"/>
      <c r="M19" s="57"/>
    </row>
    <row r="20" spans="1:13" ht="15.95" customHeight="1" x14ac:dyDescent="0.25">
      <c r="A20" s="20">
        <v>2.2000000000000002</v>
      </c>
      <c r="B20" s="83" t="s">
        <v>65</v>
      </c>
      <c r="C20" s="83"/>
      <c r="D20" s="12">
        <f>+D21+D22+D23+D24+D25+D26+D27+D28+D29</f>
        <v>6879223</v>
      </c>
      <c r="E20" s="12">
        <f>+E21+E22+E25+E26+E27+E28+E29</f>
        <v>5237148.66</v>
      </c>
      <c r="F20" s="41">
        <f>+D20+E20</f>
        <v>12116371.66</v>
      </c>
      <c r="G20" s="31">
        <f>+G21+G23+G22+G24+G25+G26+G27+G28+G29</f>
        <v>254295.9</v>
      </c>
      <c r="H20" s="31">
        <f>+H21+H22+H23+H24+H25+H26+H27+H28+H29</f>
        <v>291716.15000000002</v>
      </c>
      <c r="I20" s="31">
        <f>+I21+I22+I23+I24+I25+I26+I27+I28+I29</f>
        <v>572568.64</v>
      </c>
      <c r="J20" s="31">
        <f>+J21+J22+J23+J24+J25+J26+J27+J28+J29</f>
        <v>2160164.2999999998</v>
      </c>
      <c r="K20" s="31">
        <f>+K21+K22+K23+K24+K25+K26+K27+K28+K29</f>
        <v>1491839.9000000001</v>
      </c>
      <c r="L20" s="31">
        <f>+L21+L22+L23+L24+L25+L26+L27+L28+L29</f>
        <v>760491.94</v>
      </c>
      <c r="M20" s="41">
        <f>SUM(G20:L20)</f>
        <v>5531076.8300000001</v>
      </c>
    </row>
    <row r="21" spans="1:13" ht="15.75" customHeight="1" x14ac:dyDescent="0.25">
      <c r="A21" s="21"/>
      <c r="B21" s="21" t="s">
        <v>27</v>
      </c>
      <c r="C21" s="21" t="s">
        <v>69</v>
      </c>
      <c r="D21" s="35">
        <v>2322000</v>
      </c>
      <c r="E21" s="35">
        <v>450000</v>
      </c>
      <c r="F21" s="57">
        <f>+D21+E21</f>
        <v>2772000</v>
      </c>
      <c r="G21" s="36">
        <v>154295.9</v>
      </c>
      <c r="H21" s="36">
        <v>201114.15</v>
      </c>
      <c r="I21" s="36">
        <v>295027.77</v>
      </c>
      <c r="J21" s="36">
        <v>441993.85</v>
      </c>
      <c r="K21" s="36">
        <v>365832.3</v>
      </c>
      <c r="L21" s="36">
        <v>253681.33</v>
      </c>
      <c r="M21" s="57">
        <f>SUM(G21:L21)</f>
        <v>1711945.3</v>
      </c>
    </row>
    <row r="22" spans="1:13" ht="15.95" customHeight="1" x14ac:dyDescent="0.25">
      <c r="A22" s="21"/>
      <c r="B22" s="21" t="s">
        <v>28</v>
      </c>
      <c r="C22" s="21" t="s">
        <v>70</v>
      </c>
      <c r="D22" s="36">
        <v>820567</v>
      </c>
      <c r="E22" s="36">
        <v>550707.30000000005</v>
      </c>
      <c r="F22" s="57">
        <f>+D22+E22</f>
        <v>1371274.3</v>
      </c>
      <c r="G22" s="41">
        <v>0</v>
      </c>
      <c r="H22" s="41">
        <v>0</v>
      </c>
      <c r="I22" s="41"/>
      <c r="J22" s="57">
        <v>382908.95</v>
      </c>
      <c r="K22" s="57">
        <v>87900</v>
      </c>
      <c r="L22" s="57">
        <v>169295</v>
      </c>
      <c r="M22" s="57">
        <f>SUM(G22:L22)</f>
        <v>640103.94999999995</v>
      </c>
    </row>
    <row r="23" spans="1:13" ht="15.95" customHeight="1" x14ac:dyDescent="0.25">
      <c r="A23" s="21"/>
      <c r="B23" s="21" t="s">
        <v>29</v>
      </c>
      <c r="C23" s="21" t="s">
        <v>71</v>
      </c>
      <c r="D23" s="35">
        <v>1499871</v>
      </c>
      <c r="E23" s="35"/>
      <c r="F23" s="57">
        <f>+D23</f>
        <v>1499871</v>
      </c>
      <c r="G23" s="41">
        <v>0</v>
      </c>
      <c r="H23" s="41">
        <v>0</v>
      </c>
      <c r="I23" s="41"/>
      <c r="J23" s="57">
        <v>141150</v>
      </c>
      <c r="K23" s="57">
        <v>149550</v>
      </c>
      <c r="L23" s="57">
        <v>72200</v>
      </c>
      <c r="M23" s="57">
        <f>SUM(G23:L23)</f>
        <v>362900</v>
      </c>
    </row>
    <row r="24" spans="1:13" ht="15.95" customHeight="1" x14ac:dyDescent="0.25">
      <c r="A24" s="21"/>
      <c r="B24" s="21" t="s">
        <v>30</v>
      </c>
      <c r="C24" s="21" t="s">
        <v>72</v>
      </c>
      <c r="D24" s="35">
        <v>50000</v>
      </c>
      <c r="E24" s="35"/>
      <c r="F24" s="57">
        <f>+D24</f>
        <v>50000</v>
      </c>
      <c r="G24" s="41">
        <v>0</v>
      </c>
      <c r="H24" s="41">
        <v>0</v>
      </c>
      <c r="I24" s="41"/>
      <c r="J24" s="41"/>
      <c r="K24" s="41"/>
      <c r="L24" s="57">
        <v>13000</v>
      </c>
      <c r="M24" s="57">
        <f t="shared" ref="M24:M52" si="1">SUM(G24:K24)</f>
        <v>0</v>
      </c>
    </row>
    <row r="25" spans="1:13" ht="15.95" customHeight="1" x14ac:dyDescent="0.25">
      <c r="A25" s="21"/>
      <c r="B25" s="21" t="s">
        <v>31</v>
      </c>
      <c r="C25" s="21" t="s">
        <v>73</v>
      </c>
      <c r="D25" s="35">
        <v>1023520</v>
      </c>
      <c r="E25" s="35">
        <v>640000</v>
      </c>
      <c r="F25" s="57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7">
        <v>50000</v>
      </c>
      <c r="M25" s="57">
        <f>SUM(G25:L25)</f>
        <v>636630</v>
      </c>
    </row>
    <row r="26" spans="1:13" ht="15.95" customHeight="1" x14ac:dyDescent="0.25">
      <c r="A26" s="21"/>
      <c r="B26" s="21" t="s">
        <v>32</v>
      </c>
      <c r="C26" s="21" t="s">
        <v>74</v>
      </c>
      <c r="D26" s="35">
        <v>200000</v>
      </c>
      <c r="E26" s="35">
        <v>241600</v>
      </c>
      <c r="F26" s="57">
        <f>+D26+E26</f>
        <v>441600</v>
      </c>
      <c r="G26" s="41">
        <v>0</v>
      </c>
      <c r="H26" s="41">
        <v>0</v>
      </c>
      <c r="I26" s="41"/>
      <c r="J26" s="57">
        <v>230478.68</v>
      </c>
      <c r="K26" s="57">
        <v>0</v>
      </c>
      <c r="L26" s="57"/>
      <c r="M26" s="57">
        <f>SUM(G26:L26)</f>
        <v>230478.68</v>
      </c>
    </row>
    <row r="27" spans="1:13" ht="27.95" customHeight="1" x14ac:dyDescent="0.25">
      <c r="A27" s="21"/>
      <c r="B27" s="21" t="s">
        <v>33</v>
      </c>
      <c r="C27" s="21" t="s">
        <v>75</v>
      </c>
      <c r="D27" s="35">
        <v>500000</v>
      </c>
      <c r="E27" s="35">
        <v>1933689.71</v>
      </c>
      <c r="F27" s="57">
        <f>+D27+E27</f>
        <v>2433689.71</v>
      </c>
      <c r="G27" s="41">
        <v>0</v>
      </c>
      <c r="H27" s="41">
        <v>0</v>
      </c>
      <c r="I27" s="57">
        <v>59205.72</v>
      </c>
      <c r="J27" s="57">
        <v>431651.82</v>
      </c>
      <c r="K27" s="57">
        <v>324162</v>
      </c>
      <c r="L27" s="57">
        <v>12335.61</v>
      </c>
      <c r="M27" s="57">
        <f>SUM(G27:L27)</f>
        <v>827355.15</v>
      </c>
    </row>
    <row r="28" spans="1:13" ht="15.95" customHeight="1" x14ac:dyDescent="0.25">
      <c r="A28" s="21"/>
      <c r="B28" s="21" t="s">
        <v>34</v>
      </c>
      <c r="C28" s="21" t="s">
        <v>76</v>
      </c>
      <c r="D28" s="35">
        <v>96600</v>
      </c>
      <c r="E28" s="35">
        <v>602893.69999999995</v>
      </c>
      <c r="F28" s="57">
        <f>+D28+E28</f>
        <v>699493.7</v>
      </c>
      <c r="G28" s="41">
        <v>0</v>
      </c>
      <c r="H28" s="41">
        <v>0</v>
      </c>
      <c r="I28" s="41"/>
      <c r="J28" s="41"/>
      <c r="K28" s="57">
        <v>172811</v>
      </c>
      <c r="L28" s="57">
        <v>122130</v>
      </c>
      <c r="M28" s="57">
        <f>SUM(G28:L28)</f>
        <v>294941</v>
      </c>
    </row>
    <row r="29" spans="1:13" ht="15.95" customHeight="1" x14ac:dyDescent="0.25">
      <c r="A29" s="21"/>
      <c r="B29" s="21" t="s">
        <v>35</v>
      </c>
      <c r="C29" s="21" t="s">
        <v>77</v>
      </c>
      <c r="D29" s="35">
        <v>366665</v>
      </c>
      <c r="E29" s="35">
        <v>818257.95</v>
      </c>
      <c r="F29" s="57">
        <f>+D29+E29</f>
        <v>1184922.95</v>
      </c>
      <c r="G29" s="41">
        <v>0</v>
      </c>
      <c r="H29" s="35">
        <v>4602</v>
      </c>
      <c r="I29" s="35">
        <v>82335.149999999994</v>
      </c>
      <c r="J29" s="35">
        <v>412351</v>
      </c>
      <c r="K29" s="35">
        <v>246584.6</v>
      </c>
      <c r="L29" s="35">
        <v>67850</v>
      </c>
      <c r="M29" s="57">
        <f>SUM(G29:L29)</f>
        <v>813722.75</v>
      </c>
    </row>
    <row r="30" spans="1:13" ht="15.95" customHeight="1" x14ac:dyDescent="0.25">
      <c r="A30" s="21"/>
      <c r="B30" s="21"/>
      <c r="C30" s="21" t="s">
        <v>66</v>
      </c>
      <c r="D30" s="13"/>
      <c r="E30" s="13"/>
      <c r="F30" s="57"/>
      <c r="G30" s="41"/>
      <c r="H30" s="30"/>
      <c r="I30" s="30"/>
      <c r="J30" s="30"/>
      <c r="K30" s="30"/>
      <c r="L30" s="30"/>
      <c r="M30" s="57">
        <f t="shared" si="1"/>
        <v>0</v>
      </c>
    </row>
    <row r="31" spans="1:13" ht="15.95" customHeight="1" x14ac:dyDescent="0.25">
      <c r="A31" s="20">
        <v>2.2999999999999998</v>
      </c>
      <c r="B31" s="83" t="s">
        <v>64</v>
      </c>
      <c r="C31" s="83"/>
      <c r="D31" s="12">
        <f>+D32+D33+D34+D35+D36+D37+D38+D39+D40</f>
        <v>1919290</v>
      </c>
      <c r="E31" s="12">
        <f>+E32+E33+E34+E36+E38+E40</f>
        <v>1299727.68</v>
      </c>
      <c r="F31" s="41">
        <f t="shared" ref="F31:F36" si="2">+D31+E31</f>
        <v>3219017.6799999997</v>
      </c>
      <c r="G31" s="41">
        <v>0</v>
      </c>
      <c r="H31" s="41">
        <v>0</v>
      </c>
      <c r="I31" s="41">
        <f>+I32+I34+I38+I40</f>
        <v>404533.93</v>
      </c>
      <c r="J31" s="41">
        <f>+J32+J34+J38+J40</f>
        <v>230306.05</v>
      </c>
      <c r="K31" s="41">
        <f>+K32+K34+K38+K40</f>
        <v>65048.09</v>
      </c>
      <c r="L31" s="41">
        <f>+L32+L34+L38+L40+L36</f>
        <v>451190.6</v>
      </c>
      <c r="M31" s="57">
        <f>SUM(G31:L31)</f>
        <v>1151078.67</v>
      </c>
    </row>
    <row r="32" spans="1:13" ht="15.95" customHeight="1" x14ac:dyDescent="0.25">
      <c r="A32" s="21"/>
      <c r="B32" s="21" t="s">
        <v>36</v>
      </c>
      <c r="C32" s="21" t="s">
        <v>78</v>
      </c>
      <c r="D32" s="35">
        <v>332290</v>
      </c>
      <c r="E32" s="35">
        <v>259560.22</v>
      </c>
      <c r="F32" s="57">
        <f t="shared" si="2"/>
        <v>591850.22</v>
      </c>
      <c r="G32" s="41">
        <v>0</v>
      </c>
      <c r="H32" s="41">
        <v>0</v>
      </c>
      <c r="I32" s="57">
        <v>16629</v>
      </c>
      <c r="J32" s="57">
        <v>163537.32999999999</v>
      </c>
      <c r="K32" s="57">
        <v>9247.07</v>
      </c>
      <c r="L32" s="57">
        <v>52451</v>
      </c>
      <c r="M32" s="57">
        <f>SUM(G32:L32)</f>
        <v>241864.4</v>
      </c>
    </row>
    <row r="33" spans="1:13" ht="15.95" customHeight="1" x14ac:dyDescent="0.25">
      <c r="A33" s="21"/>
      <c r="B33" s="21" t="s">
        <v>37</v>
      </c>
      <c r="C33" s="21" t="s">
        <v>79</v>
      </c>
      <c r="D33" s="35">
        <v>0</v>
      </c>
      <c r="E33" s="35">
        <v>150000</v>
      </c>
      <c r="F33" s="57">
        <f t="shared" si="2"/>
        <v>150000</v>
      </c>
      <c r="G33" s="41">
        <v>0</v>
      </c>
      <c r="H33" s="41">
        <v>0</v>
      </c>
      <c r="I33" s="41"/>
      <c r="J33" s="41"/>
      <c r="K33" s="41"/>
      <c r="L33" s="41"/>
      <c r="M33" s="57">
        <f t="shared" si="1"/>
        <v>0</v>
      </c>
    </row>
    <row r="34" spans="1:13" ht="15.95" customHeight="1" x14ac:dyDescent="0.25">
      <c r="A34" s="21"/>
      <c r="B34" s="21" t="s">
        <v>38</v>
      </c>
      <c r="C34" s="21" t="s">
        <v>80</v>
      </c>
      <c r="D34" s="35">
        <v>147000</v>
      </c>
      <c r="E34" s="35">
        <v>220215.66</v>
      </c>
      <c r="F34" s="57">
        <f t="shared" si="2"/>
        <v>367215.66000000003</v>
      </c>
      <c r="G34" s="41">
        <v>0</v>
      </c>
      <c r="H34" s="41">
        <v>0</v>
      </c>
      <c r="I34" s="57">
        <v>53469.67</v>
      </c>
      <c r="J34" s="57">
        <v>8956.2000000000007</v>
      </c>
      <c r="K34" s="57"/>
      <c r="L34" s="57">
        <v>19611.599999999999</v>
      </c>
      <c r="M34" s="57">
        <f>SUM(G34:L34)</f>
        <v>82037.47</v>
      </c>
    </row>
    <row r="35" spans="1:13" ht="15.95" customHeight="1" x14ac:dyDescent="0.25">
      <c r="A35" s="21"/>
      <c r="B35" s="21" t="s">
        <v>39</v>
      </c>
      <c r="C35" s="21" t="s">
        <v>81</v>
      </c>
      <c r="D35" s="35">
        <v>50000</v>
      </c>
      <c r="E35" s="35"/>
      <c r="F35" s="57">
        <f t="shared" si="2"/>
        <v>50000</v>
      </c>
      <c r="G35" s="41">
        <v>0</v>
      </c>
      <c r="H35" s="41">
        <v>0</v>
      </c>
      <c r="I35" s="41"/>
      <c r="J35" s="41"/>
      <c r="K35" s="41"/>
      <c r="L35" s="41"/>
      <c r="M35" s="57">
        <f t="shared" si="1"/>
        <v>0</v>
      </c>
    </row>
    <row r="36" spans="1:13" ht="15.95" customHeight="1" x14ac:dyDescent="0.25">
      <c r="A36" s="21"/>
      <c r="B36" s="21" t="s">
        <v>40</v>
      </c>
      <c r="C36" s="21" t="s">
        <v>82</v>
      </c>
      <c r="D36" s="35">
        <v>100000</v>
      </c>
      <c r="E36" s="35">
        <v>100000</v>
      </c>
      <c r="F36" s="57">
        <f t="shared" si="2"/>
        <v>200000</v>
      </c>
      <c r="G36" s="41">
        <v>0</v>
      </c>
      <c r="H36" s="41">
        <v>0</v>
      </c>
      <c r="I36" s="41"/>
      <c r="J36" s="41"/>
      <c r="K36" s="41"/>
      <c r="L36" s="57">
        <v>67260</v>
      </c>
      <c r="M36" s="57">
        <f>SUM(G36:L36)</f>
        <v>67260</v>
      </c>
    </row>
    <row r="37" spans="1:13" ht="15.95" customHeight="1" x14ac:dyDescent="0.25">
      <c r="A37" s="21"/>
      <c r="B37" s="21" t="s">
        <v>41</v>
      </c>
      <c r="C37" s="21" t="s">
        <v>83</v>
      </c>
      <c r="D37" s="7">
        <v>0</v>
      </c>
      <c r="E37" s="49"/>
      <c r="F37" s="57">
        <v>0</v>
      </c>
      <c r="G37" s="41">
        <v>0</v>
      </c>
      <c r="H37" s="41">
        <v>0</v>
      </c>
      <c r="I37" s="41"/>
      <c r="J37" s="41"/>
      <c r="K37" s="41"/>
      <c r="L37" s="41"/>
      <c r="M37" s="57">
        <f t="shared" si="1"/>
        <v>0</v>
      </c>
    </row>
    <row r="38" spans="1:13" ht="28.5" customHeight="1" x14ac:dyDescent="0.25">
      <c r="A38" s="21"/>
      <c r="B38" s="21" t="s">
        <v>42</v>
      </c>
      <c r="C38" s="21" t="s">
        <v>84</v>
      </c>
      <c r="D38" s="35">
        <v>1190000</v>
      </c>
      <c r="E38" s="35">
        <v>255700</v>
      </c>
      <c r="F38" s="57">
        <f>+D38+E38</f>
        <v>1445700</v>
      </c>
      <c r="G38" s="41">
        <v>0</v>
      </c>
      <c r="H38" s="41">
        <v>0</v>
      </c>
      <c r="I38" s="57">
        <v>297000</v>
      </c>
      <c r="J38" s="57">
        <v>2100</v>
      </c>
      <c r="K38" s="57"/>
      <c r="L38" s="57">
        <v>297000</v>
      </c>
      <c r="M38" s="57">
        <f>SUM(G38:L38)</f>
        <v>596100</v>
      </c>
    </row>
    <row r="39" spans="1:13" ht="27.95" customHeight="1" x14ac:dyDescent="0.25">
      <c r="A39" s="22"/>
      <c r="B39" s="22" t="s">
        <v>43</v>
      </c>
      <c r="C39" s="22" t="s">
        <v>85</v>
      </c>
      <c r="D39" s="38">
        <v>0</v>
      </c>
      <c r="E39" s="38"/>
      <c r="F39" s="57">
        <v>0</v>
      </c>
      <c r="G39" s="41">
        <v>0</v>
      </c>
      <c r="H39" s="41">
        <v>0</v>
      </c>
      <c r="I39" s="41"/>
      <c r="J39" s="41"/>
      <c r="K39" s="41"/>
      <c r="L39" s="41"/>
      <c r="M39" s="57">
        <f t="shared" si="1"/>
        <v>0</v>
      </c>
    </row>
    <row r="40" spans="1:13" ht="15.95" customHeight="1" x14ac:dyDescent="0.25">
      <c r="A40" s="21"/>
      <c r="B40" s="21" t="s">
        <v>44</v>
      </c>
      <c r="C40" s="21" t="s">
        <v>86</v>
      </c>
      <c r="D40" s="35">
        <v>100000</v>
      </c>
      <c r="E40" s="35">
        <v>314251.8</v>
      </c>
      <c r="F40" s="57">
        <f>+D40+E40</f>
        <v>414251.8</v>
      </c>
      <c r="G40" s="41">
        <v>0</v>
      </c>
      <c r="H40" s="41">
        <v>0</v>
      </c>
      <c r="I40" s="57">
        <v>37435.26</v>
      </c>
      <c r="J40" s="57">
        <v>55712.52</v>
      </c>
      <c r="K40" s="57">
        <v>55801.02</v>
      </c>
      <c r="L40" s="57">
        <v>14868</v>
      </c>
      <c r="M40" s="57">
        <f>SUM(G40:L40)</f>
        <v>163816.79999999999</v>
      </c>
    </row>
    <row r="41" spans="1:13" ht="15.95" customHeight="1" x14ac:dyDescent="0.25">
      <c r="A41" s="21"/>
      <c r="B41" s="21"/>
      <c r="C41" s="21" t="s">
        <v>66</v>
      </c>
      <c r="D41" s="13"/>
      <c r="E41" s="13"/>
      <c r="F41" s="57"/>
      <c r="G41" s="41"/>
      <c r="H41" s="41"/>
      <c r="I41" s="41"/>
      <c r="J41" s="41"/>
      <c r="K41" s="41"/>
      <c r="L41" s="41"/>
      <c r="M41" s="57">
        <f t="shared" si="1"/>
        <v>0</v>
      </c>
    </row>
    <row r="42" spans="1:13" ht="15.95" customHeight="1" x14ac:dyDescent="0.25">
      <c r="A42" s="20">
        <v>2.6</v>
      </c>
      <c r="B42" s="83" t="s">
        <v>63</v>
      </c>
      <c r="C42" s="83" t="s">
        <v>66</v>
      </c>
      <c r="D42" s="6">
        <f>+D43+D44+D45+D46+D47+D48+D49+D50+D51</f>
        <v>1920776</v>
      </c>
      <c r="E42" s="6"/>
      <c r="F42" s="41">
        <f>+D42</f>
        <v>1920776</v>
      </c>
      <c r="G42" s="41"/>
      <c r="H42" s="41"/>
      <c r="I42" s="41"/>
      <c r="J42" s="41"/>
      <c r="K42" s="41">
        <f>+K43+K44+K45+K46+K47+K48+K49+K50+K51</f>
        <v>30975</v>
      </c>
      <c r="L42" s="41">
        <f>+L43+L44+L45+L46+L47+L48+L49+L50+L51</f>
        <v>80093.23</v>
      </c>
      <c r="M42" s="57">
        <f>SUM(G42:L42)</f>
        <v>111068.23</v>
      </c>
    </row>
    <row r="43" spans="1:13" ht="15.95" customHeight="1" x14ac:dyDescent="0.25">
      <c r="A43" s="21"/>
      <c r="B43" s="21" t="s">
        <v>45</v>
      </c>
      <c r="C43" s="21" t="s">
        <v>87</v>
      </c>
      <c r="D43" s="35">
        <v>1620776</v>
      </c>
      <c r="E43" s="35"/>
      <c r="F43" s="57">
        <f>+D43</f>
        <v>1620776</v>
      </c>
      <c r="G43" s="41">
        <v>0</v>
      </c>
      <c r="H43" s="41">
        <v>0</v>
      </c>
      <c r="I43" s="41"/>
      <c r="J43" s="41"/>
      <c r="K43" s="41"/>
      <c r="L43" s="57">
        <v>71243.23</v>
      </c>
      <c r="M43" s="57">
        <f>SUM(G43:L43)</f>
        <v>71243.23</v>
      </c>
    </row>
    <row r="44" spans="1:13" ht="15.95" customHeight="1" x14ac:dyDescent="0.25">
      <c r="A44" s="21"/>
      <c r="B44" s="21" t="s">
        <v>46</v>
      </c>
      <c r="C44" s="21" t="s">
        <v>88</v>
      </c>
      <c r="D44" s="35">
        <v>0</v>
      </c>
      <c r="E44" s="35"/>
      <c r="F44" s="57">
        <v>0</v>
      </c>
      <c r="G44" s="41">
        <v>0</v>
      </c>
      <c r="H44" s="41">
        <v>0</v>
      </c>
      <c r="I44" s="41"/>
      <c r="J44" s="41"/>
      <c r="K44" s="41"/>
      <c r="L44" s="41"/>
      <c r="M44" s="57">
        <f t="shared" si="1"/>
        <v>0</v>
      </c>
    </row>
    <row r="45" spans="1:13" ht="15.95" customHeight="1" x14ac:dyDescent="0.25">
      <c r="A45" s="21"/>
      <c r="B45" s="21" t="s">
        <v>47</v>
      </c>
      <c r="C45" s="21" t="s">
        <v>89</v>
      </c>
      <c r="D45" s="35">
        <v>0</v>
      </c>
      <c r="E45" s="35"/>
      <c r="F45" s="57">
        <v>0</v>
      </c>
      <c r="G45" s="41">
        <v>0</v>
      </c>
      <c r="H45" s="41">
        <v>0</v>
      </c>
      <c r="I45" s="41"/>
      <c r="J45" s="41"/>
      <c r="K45" s="41"/>
      <c r="L45" s="41"/>
      <c r="M45" s="57">
        <f t="shared" si="1"/>
        <v>0</v>
      </c>
    </row>
    <row r="46" spans="1:13" ht="27.75" customHeight="1" x14ac:dyDescent="0.25">
      <c r="A46" s="21"/>
      <c r="B46" s="21" t="s">
        <v>48</v>
      </c>
      <c r="C46" s="21" t="s">
        <v>90</v>
      </c>
      <c r="D46" s="35">
        <v>0</v>
      </c>
      <c r="E46" s="35"/>
      <c r="F46" s="57">
        <v>0</v>
      </c>
      <c r="G46" s="41">
        <v>0</v>
      </c>
      <c r="H46" s="41">
        <v>0</v>
      </c>
      <c r="I46" s="41"/>
      <c r="J46" s="41"/>
      <c r="K46" s="41"/>
      <c r="L46" s="57">
        <v>8850</v>
      </c>
      <c r="M46" s="57">
        <f>SUM(G46:L46)</f>
        <v>8850</v>
      </c>
    </row>
    <row r="47" spans="1:13" ht="15.95" customHeight="1" x14ac:dyDescent="0.25">
      <c r="A47" s="21"/>
      <c r="B47" s="21" t="s">
        <v>49</v>
      </c>
      <c r="C47" s="21" t="s">
        <v>91</v>
      </c>
      <c r="D47" s="35">
        <v>300000</v>
      </c>
      <c r="E47" s="35"/>
      <c r="F47" s="57">
        <f>+D47</f>
        <v>300000</v>
      </c>
      <c r="G47" s="41">
        <v>0</v>
      </c>
      <c r="H47" s="41">
        <v>0</v>
      </c>
      <c r="I47" s="41"/>
      <c r="J47" s="41"/>
      <c r="K47" s="57">
        <v>30975</v>
      </c>
      <c r="L47" s="57"/>
      <c r="M47" s="57">
        <f>SUM(G47:L47)</f>
        <v>30975</v>
      </c>
    </row>
    <row r="48" spans="1:13" ht="15.95" customHeight="1" x14ac:dyDescent="0.25">
      <c r="A48" s="21"/>
      <c r="B48" s="21" t="s">
        <v>50</v>
      </c>
      <c r="C48" s="21" t="s">
        <v>92</v>
      </c>
      <c r="D48" s="35"/>
      <c r="E48" s="35"/>
      <c r="F48" s="57">
        <v>0</v>
      </c>
      <c r="G48" s="41">
        <v>0</v>
      </c>
      <c r="H48" s="41">
        <v>0</v>
      </c>
      <c r="I48" s="41"/>
      <c r="J48" s="41"/>
      <c r="K48" s="41"/>
      <c r="L48" s="41"/>
      <c r="M48" s="57">
        <f t="shared" si="1"/>
        <v>0</v>
      </c>
    </row>
    <row r="49" spans="1:13" ht="15.95" customHeight="1" x14ac:dyDescent="0.25">
      <c r="A49" s="21"/>
      <c r="B49" s="21" t="s">
        <v>51</v>
      </c>
      <c r="C49" s="21" t="s">
        <v>93</v>
      </c>
      <c r="D49" s="35"/>
      <c r="E49" s="35"/>
      <c r="F49" s="57">
        <v>0</v>
      </c>
      <c r="G49" s="41">
        <v>0</v>
      </c>
      <c r="H49" s="41">
        <v>0</v>
      </c>
      <c r="I49" s="41"/>
      <c r="J49" s="41"/>
      <c r="K49" s="41"/>
      <c r="L49" s="41"/>
      <c r="M49" s="57">
        <f t="shared" si="1"/>
        <v>0</v>
      </c>
    </row>
    <row r="50" spans="1:13" ht="15.95" customHeight="1" x14ac:dyDescent="0.25">
      <c r="A50" s="21"/>
      <c r="B50" s="21" t="s">
        <v>52</v>
      </c>
      <c r="C50" s="21" t="s">
        <v>94</v>
      </c>
      <c r="D50" s="35"/>
      <c r="E50" s="35"/>
      <c r="F50" s="57">
        <v>0</v>
      </c>
      <c r="G50" s="41">
        <v>0</v>
      </c>
      <c r="H50" s="41">
        <v>0</v>
      </c>
      <c r="I50" s="41"/>
      <c r="J50" s="41"/>
      <c r="K50" s="41"/>
      <c r="L50" s="41"/>
      <c r="M50" s="57">
        <f t="shared" si="1"/>
        <v>0</v>
      </c>
    </row>
    <row r="51" spans="1:13" ht="27.95" customHeight="1" x14ac:dyDescent="0.25">
      <c r="A51" s="21"/>
      <c r="B51" s="21" t="s">
        <v>53</v>
      </c>
      <c r="C51" s="21" t="s">
        <v>95</v>
      </c>
      <c r="D51" s="35"/>
      <c r="E51" s="35"/>
      <c r="F51" s="57">
        <v>0</v>
      </c>
      <c r="G51" s="41">
        <v>0</v>
      </c>
      <c r="H51" s="41">
        <v>0</v>
      </c>
      <c r="I51" s="41"/>
      <c r="J51" s="41"/>
      <c r="K51" s="41"/>
      <c r="L51" s="41"/>
      <c r="M51" s="57">
        <f t="shared" si="1"/>
        <v>0</v>
      </c>
    </row>
    <row r="52" spans="1:13" ht="24" customHeight="1" x14ac:dyDescent="0.25">
      <c r="A52" s="81" t="s">
        <v>20</v>
      </c>
      <c r="B52" s="82"/>
      <c r="C52" s="82"/>
      <c r="D52" s="19">
        <f>+D13+D20+D31+D42</f>
        <v>58074067</v>
      </c>
      <c r="E52" s="19">
        <f>+E13+E20+E31</f>
        <v>6536876.3399999999</v>
      </c>
      <c r="F52" s="19">
        <f>+F13+F20+F31+F42</f>
        <v>64610943.339999996</v>
      </c>
      <c r="G52" s="19">
        <f>+G13+G20+G31+G43</f>
        <v>2584149.3199999998</v>
      </c>
      <c r="H52" s="19">
        <f>+H13+H20</f>
        <v>5228496.5199999996</v>
      </c>
      <c r="I52" s="19">
        <f>+I13+I20+I31</f>
        <v>4596082.51</v>
      </c>
      <c r="J52" s="19">
        <f>+J13+J20+J31</f>
        <v>6007424.3799999999</v>
      </c>
      <c r="K52" s="19">
        <f>+K13+K20+K31+K42</f>
        <v>5080880.2700000005</v>
      </c>
      <c r="L52" s="19">
        <f>+L13+L20+L31+L42</f>
        <v>4684340.87</v>
      </c>
      <c r="M52" s="19">
        <f t="shared" si="1"/>
        <v>23497033</v>
      </c>
    </row>
    <row r="53" spans="1:13" ht="15.95" customHeight="1" x14ac:dyDescent="0.25">
      <c r="A53" s="20"/>
      <c r="B53" s="20"/>
      <c r="C53" s="20"/>
      <c r="D53" s="15"/>
      <c r="E53" s="15"/>
      <c r="F53" s="60"/>
      <c r="G53" s="33"/>
      <c r="H53" s="33"/>
      <c r="I53" s="33"/>
      <c r="J53" s="33"/>
      <c r="K53" s="33"/>
      <c r="L53" s="33"/>
      <c r="M53" s="65"/>
    </row>
    <row r="54" spans="1:13" ht="15.95" customHeight="1" x14ac:dyDescent="0.25">
      <c r="A54" s="20">
        <v>4</v>
      </c>
      <c r="B54" s="83" t="s">
        <v>62</v>
      </c>
      <c r="C54" s="83"/>
      <c r="D54" s="10"/>
      <c r="E54" s="50"/>
      <c r="F54" s="61"/>
      <c r="G54" s="34"/>
      <c r="H54" s="34"/>
      <c r="I54" s="34"/>
      <c r="J54" s="34"/>
      <c r="K54" s="34"/>
      <c r="L54" s="34"/>
      <c r="M54" s="66"/>
    </row>
    <row r="55" spans="1:13" ht="15.95" customHeight="1" x14ac:dyDescent="0.25">
      <c r="A55" s="20"/>
      <c r="B55" s="20"/>
      <c r="C55" s="20"/>
      <c r="D55" s="10"/>
      <c r="E55" s="50"/>
      <c r="F55" s="61"/>
      <c r="G55" s="34"/>
      <c r="H55" s="34"/>
      <c r="I55" s="34"/>
      <c r="J55" s="34"/>
      <c r="K55" s="34"/>
      <c r="L55" s="34"/>
      <c r="M55" s="66"/>
    </row>
    <row r="56" spans="1:13" ht="15.95" customHeight="1" x14ac:dyDescent="0.25">
      <c r="A56" s="20">
        <v>4.0999999999999996</v>
      </c>
      <c r="B56" s="83" t="s">
        <v>61</v>
      </c>
      <c r="C56" s="83"/>
      <c r="D56" s="14">
        <f>+D57+D58</f>
        <v>0</v>
      </c>
      <c r="E56" s="51"/>
      <c r="F56" s="14">
        <f t="shared" ref="F56:M56" si="3">+F57+F58</f>
        <v>0</v>
      </c>
      <c r="G56" s="14">
        <f t="shared" si="3"/>
        <v>0</v>
      </c>
      <c r="H56" s="14">
        <f t="shared" si="3"/>
        <v>0</v>
      </c>
      <c r="I56" s="14"/>
      <c r="J56" s="14"/>
      <c r="K56" s="14"/>
      <c r="L56" s="14"/>
      <c r="M56" s="14">
        <f t="shared" si="3"/>
        <v>0</v>
      </c>
    </row>
    <row r="57" spans="1:13" ht="15.95" customHeight="1" x14ac:dyDescent="0.25">
      <c r="A57" s="21"/>
      <c r="B57" s="21" t="s">
        <v>54</v>
      </c>
      <c r="C57" s="21" t="s">
        <v>96</v>
      </c>
      <c r="D57" s="14">
        <v>0</v>
      </c>
      <c r="E57" s="51"/>
      <c r="F57" s="14">
        <v>0</v>
      </c>
      <c r="G57" s="32">
        <v>0</v>
      </c>
      <c r="H57" s="32">
        <v>0</v>
      </c>
      <c r="I57" s="32"/>
      <c r="J57" s="32"/>
      <c r="K57" s="32"/>
      <c r="L57" s="32"/>
      <c r="M57" s="32">
        <v>0</v>
      </c>
    </row>
    <row r="58" spans="1:13" ht="15.95" customHeight="1" x14ac:dyDescent="0.25">
      <c r="A58" s="21"/>
      <c r="B58" s="21" t="s">
        <v>55</v>
      </c>
      <c r="C58" s="21" t="s">
        <v>97</v>
      </c>
      <c r="D58" s="14">
        <v>0</v>
      </c>
      <c r="E58" s="51"/>
      <c r="F58" s="14">
        <v>0</v>
      </c>
      <c r="G58" s="32">
        <v>0</v>
      </c>
      <c r="H58" s="32">
        <v>0</v>
      </c>
      <c r="I58" s="32"/>
      <c r="J58" s="32"/>
      <c r="K58" s="32"/>
      <c r="L58" s="32"/>
      <c r="M58" s="32">
        <v>0</v>
      </c>
    </row>
    <row r="59" spans="1:13" ht="15.95" customHeight="1" x14ac:dyDescent="0.25">
      <c r="A59" s="21"/>
      <c r="B59" s="21"/>
      <c r="C59" s="21" t="s">
        <v>66</v>
      </c>
      <c r="D59" s="14"/>
      <c r="E59" s="51"/>
      <c r="F59" s="14"/>
      <c r="G59" s="32"/>
      <c r="H59" s="32"/>
      <c r="I59" s="32"/>
      <c r="J59" s="32"/>
      <c r="K59" s="32"/>
      <c r="L59" s="32"/>
      <c r="M59" s="32"/>
    </row>
    <row r="60" spans="1:13" ht="15.95" customHeight="1" x14ac:dyDescent="0.25">
      <c r="A60" s="20">
        <v>4.2</v>
      </c>
      <c r="B60" s="83" t="s">
        <v>59</v>
      </c>
      <c r="C60" s="83" t="s">
        <v>66</v>
      </c>
      <c r="D60" s="14">
        <f>+D61+D62</f>
        <v>0</v>
      </c>
      <c r="E60" s="51"/>
      <c r="F60" s="14">
        <f t="shared" ref="F60" si="4">+F61+F62</f>
        <v>0</v>
      </c>
      <c r="G60" s="14">
        <f t="shared" ref="G60" si="5">+G61+G62</f>
        <v>0</v>
      </c>
      <c r="H60" s="14">
        <f t="shared" ref="H60" si="6">+H61+H62</f>
        <v>0</v>
      </c>
      <c r="I60" s="14"/>
      <c r="J60" s="14"/>
      <c r="K60" s="14"/>
      <c r="L60" s="14"/>
      <c r="M60" s="14">
        <f t="shared" ref="M60" si="7">+M61+M62</f>
        <v>0</v>
      </c>
    </row>
    <row r="61" spans="1:13" ht="15.95" customHeight="1" x14ac:dyDescent="0.25">
      <c r="A61" s="21"/>
      <c r="B61" s="21" t="s">
        <v>56</v>
      </c>
      <c r="C61" s="21" t="s">
        <v>98</v>
      </c>
      <c r="D61" s="14">
        <v>0</v>
      </c>
      <c r="E61" s="51"/>
      <c r="F61" s="14">
        <v>0</v>
      </c>
      <c r="G61" s="32">
        <v>0</v>
      </c>
      <c r="H61" s="32">
        <v>0</v>
      </c>
      <c r="I61" s="32"/>
      <c r="J61" s="32"/>
      <c r="K61" s="32"/>
      <c r="L61" s="32"/>
      <c r="M61" s="32">
        <v>0</v>
      </c>
    </row>
    <row r="62" spans="1:13" ht="15.95" customHeight="1" x14ac:dyDescent="0.25">
      <c r="A62" s="21"/>
      <c r="B62" s="21" t="s">
        <v>57</v>
      </c>
      <c r="C62" s="21" t="s">
        <v>99</v>
      </c>
      <c r="D62" s="14">
        <v>0</v>
      </c>
      <c r="E62" s="51"/>
      <c r="F62" s="14">
        <v>0</v>
      </c>
      <c r="G62" s="32">
        <v>0</v>
      </c>
      <c r="H62" s="32">
        <v>0</v>
      </c>
      <c r="I62" s="32"/>
      <c r="J62" s="32"/>
      <c r="K62" s="32"/>
      <c r="L62" s="32"/>
      <c r="M62" s="32">
        <v>0</v>
      </c>
    </row>
    <row r="63" spans="1:13" ht="15.95" customHeight="1" x14ac:dyDescent="0.25">
      <c r="A63" s="21"/>
      <c r="B63" s="21"/>
      <c r="C63" s="21" t="s">
        <v>66</v>
      </c>
      <c r="D63" s="14"/>
      <c r="E63" s="51"/>
      <c r="F63" s="14"/>
      <c r="G63" s="32"/>
      <c r="H63" s="32"/>
      <c r="I63" s="32"/>
      <c r="J63" s="32"/>
      <c r="K63" s="32"/>
      <c r="L63" s="32"/>
      <c r="M63" s="32"/>
    </row>
    <row r="64" spans="1:13" ht="15.95" customHeight="1" x14ac:dyDescent="0.25">
      <c r="A64" s="20">
        <v>4.3</v>
      </c>
      <c r="B64" s="83" t="s">
        <v>60</v>
      </c>
      <c r="C64" s="83" t="s">
        <v>66</v>
      </c>
      <c r="D64" s="14">
        <f>+D65</f>
        <v>0</v>
      </c>
      <c r="E64" s="51"/>
      <c r="F64" s="14">
        <f t="shared" ref="F64:M64" si="8">+F65</f>
        <v>0</v>
      </c>
      <c r="G64" s="14">
        <f t="shared" si="8"/>
        <v>0</v>
      </c>
      <c r="H64" s="14">
        <f t="shared" si="8"/>
        <v>0</v>
      </c>
      <c r="I64" s="14"/>
      <c r="J64" s="14"/>
      <c r="K64" s="14"/>
      <c r="L64" s="14"/>
      <c r="M64" s="14">
        <f t="shared" si="8"/>
        <v>0</v>
      </c>
    </row>
    <row r="65" spans="1:13" ht="15.95" customHeight="1" x14ac:dyDescent="0.25">
      <c r="A65" s="21"/>
      <c r="B65" s="21" t="s">
        <v>58</v>
      </c>
      <c r="C65" s="21" t="s">
        <v>100</v>
      </c>
      <c r="D65" s="14">
        <v>0</v>
      </c>
      <c r="E65" s="51"/>
      <c r="F65" s="14">
        <v>0</v>
      </c>
      <c r="G65" s="32">
        <v>0</v>
      </c>
      <c r="H65" s="32">
        <v>0</v>
      </c>
      <c r="I65" s="32"/>
      <c r="J65" s="32"/>
      <c r="K65" s="32"/>
      <c r="L65" s="32"/>
      <c r="M65" s="32">
        <v>0</v>
      </c>
    </row>
    <row r="66" spans="1:13" ht="24" customHeight="1" x14ac:dyDescent="0.25">
      <c r="A66" s="81" t="s">
        <v>0</v>
      </c>
      <c r="B66" s="82"/>
      <c r="C66" s="82"/>
      <c r="D66" s="39">
        <f>D13+D20+D31</f>
        <v>56153291</v>
      </c>
      <c r="E66" s="52">
        <f>+E52</f>
        <v>6536876.3399999999</v>
      </c>
      <c r="F66" s="39">
        <f>+F52</f>
        <v>64610943.339999996</v>
      </c>
      <c r="G66" s="39">
        <f t="shared" ref="G66:J66" si="9">+G52</f>
        <v>2584149.3199999998</v>
      </c>
      <c r="H66" s="39">
        <f t="shared" si="9"/>
        <v>5228496.5199999996</v>
      </c>
      <c r="I66" s="39">
        <f>+I52</f>
        <v>4596082.51</v>
      </c>
      <c r="J66" s="39">
        <f t="shared" si="9"/>
        <v>6007424.3799999999</v>
      </c>
      <c r="K66" s="39">
        <f>+K52</f>
        <v>5080880.2700000005</v>
      </c>
      <c r="L66" s="39">
        <f>+L52</f>
        <v>4684340.87</v>
      </c>
      <c r="M66" s="39">
        <f>+M52</f>
        <v>23497033</v>
      </c>
    </row>
    <row r="67" spans="1:13" ht="15.95" customHeight="1" x14ac:dyDescent="0.25">
      <c r="A67" s="23"/>
      <c r="B67" s="23"/>
      <c r="C67" s="23"/>
      <c r="D67" s="9"/>
      <c r="E67" s="53"/>
      <c r="F67" s="62"/>
      <c r="G67" s="9"/>
      <c r="H67" s="9"/>
      <c r="I67" s="9"/>
      <c r="J67" s="9"/>
      <c r="K67" s="9"/>
      <c r="L67" s="9"/>
      <c r="M67" s="62"/>
    </row>
    <row r="68" spans="1:13" ht="15.95" customHeight="1" x14ac:dyDescent="0.25">
      <c r="A68" s="24" t="s">
        <v>2</v>
      </c>
      <c r="B68" s="24"/>
      <c r="C68" s="24"/>
      <c r="D68" s="5"/>
      <c r="E68" s="49"/>
      <c r="F68" s="5"/>
      <c r="G68" s="5"/>
      <c r="H68" s="5"/>
      <c r="I68" s="5"/>
      <c r="J68" s="5"/>
      <c r="K68" s="5"/>
      <c r="L68" s="5"/>
      <c r="M68" s="5"/>
    </row>
    <row r="69" spans="1:13" ht="15.95" customHeight="1" x14ac:dyDescent="0.25">
      <c r="A69" s="90" t="s">
        <v>117</v>
      </c>
      <c r="B69" s="90"/>
      <c r="C69" s="24"/>
      <c r="D69" s="5"/>
      <c r="E69" s="49"/>
      <c r="F69" s="5"/>
      <c r="G69" s="5"/>
      <c r="H69" s="5"/>
      <c r="I69" s="5"/>
      <c r="J69" s="5"/>
      <c r="K69" s="5"/>
      <c r="L69" s="5"/>
      <c r="M69" s="5"/>
    </row>
    <row r="70" spans="1:13" ht="15.95" customHeight="1" x14ac:dyDescent="0.25">
      <c r="A70" s="90" t="s">
        <v>118</v>
      </c>
      <c r="B70" s="90"/>
      <c r="C70" s="24"/>
      <c r="D70" s="5"/>
      <c r="E70" s="49"/>
      <c r="F70" s="5"/>
      <c r="G70" s="5"/>
      <c r="H70" s="5"/>
      <c r="I70" s="5"/>
      <c r="J70" s="5"/>
      <c r="K70" s="5"/>
      <c r="L70" s="5"/>
      <c r="M70" s="5"/>
    </row>
    <row r="71" spans="1:13" ht="15.95" customHeight="1" x14ac:dyDescent="0.25">
      <c r="A71" s="24"/>
      <c r="B71" s="24"/>
      <c r="C71" s="24"/>
      <c r="D71" s="5"/>
      <c r="E71" s="49"/>
      <c r="F71" s="5"/>
      <c r="G71" s="5"/>
      <c r="H71" s="5"/>
      <c r="I71" s="5"/>
      <c r="J71" s="5"/>
      <c r="K71" s="5"/>
      <c r="L71" s="5"/>
      <c r="M71" s="5"/>
    </row>
    <row r="72" spans="1:13" ht="15.95" customHeight="1" x14ac:dyDescent="0.25">
      <c r="A72" s="25" t="s">
        <v>7</v>
      </c>
      <c r="B72" s="25"/>
      <c r="C72" s="25"/>
      <c r="D72" s="5"/>
      <c r="E72" s="49"/>
      <c r="F72" s="5"/>
      <c r="G72" s="5"/>
      <c r="H72" s="5"/>
      <c r="I72" s="5"/>
      <c r="J72" s="5"/>
      <c r="K72" s="5"/>
      <c r="L72" s="5"/>
      <c r="M72" s="5"/>
    </row>
    <row r="73" spans="1:13" ht="15.95" customHeight="1" x14ac:dyDescent="0.25">
      <c r="A73" s="26" t="s">
        <v>8</v>
      </c>
      <c r="B73" s="26"/>
      <c r="C73" s="26"/>
      <c r="D73" s="5"/>
      <c r="E73" s="49"/>
      <c r="F73" s="5"/>
      <c r="G73" s="5"/>
      <c r="H73" s="5"/>
      <c r="I73" s="5"/>
      <c r="J73" s="5"/>
      <c r="K73" s="5"/>
      <c r="L73" s="5"/>
      <c r="M73" s="5"/>
    </row>
    <row r="74" spans="1:13" ht="15.95" customHeight="1" x14ac:dyDescent="0.25">
      <c r="A74" s="26" t="s">
        <v>9</v>
      </c>
      <c r="B74" s="26"/>
      <c r="C74" s="26"/>
      <c r="D74" s="5"/>
      <c r="E74" s="49"/>
      <c r="F74" s="5"/>
      <c r="G74" s="5"/>
      <c r="H74" s="5"/>
      <c r="I74" s="5"/>
      <c r="J74" s="5"/>
      <c r="K74" s="5"/>
      <c r="L74" s="5"/>
      <c r="M74" s="5"/>
    </row>
    <row r="75" spans="1:13" ht="15.95" customHeight="1" x14ac:dyDescent="0.25">
      <c r="A75" s="26" t="s">
        <v>10</v>
      </c>
      <c r="B75" s="26"/>
      <c r="C75" s="26"/>
      <c r="D75" s="5"/>
      <c r="E75" s="49"/>
      <c r="F75" s="5"/>
      <c r="G75" s="5"/>
      <c r="H75" s="5"/>
      <c r="I75" s="5"/>
      <c r="J75" s="5"/>
      <c r="K75" s="5"/>
      <c r="L75" s="5"/>
      <c r="M75" s="5"/>
    </row>
    <row r="76" spans="1:13" ht="15.95" customHeight="1" x14ac:dyDescent="0.25">
      <c r="A76" s="26" t="s">
        <v>11</v>
      </c>
      <c r="B76" s="26"/>
      <c r="C76" s="26"/>
      <c r="D76" s="5"/>
      <c r="E76" s="49"/>
      <c r="F76" s="5"/>
      <c r="G76" s="5"/>
      <c r="H76" s="5"/>
      <c r="I76" s="5"/>
      <c r="J76" s="5"/>
      <c r="K76" s="5"/>
      <c r="L76" s="5"/>
      <c r="M76" s="5"/>
    </row>
    <row r="77" spans="1:13" ht="15.95" customHeight="1" x14ac:dyDescent="0.25">
      <c r="A77" s="26" t="s">
        <v>12</v>
      </c>
      <c r="B77" s="26"/>
      <c r="C77" s="26"/>
      <c r="D77" s="5"/>
      <c r="E77" s="49"/>
      <c r="F77" s="5"/>
      <c r="G77" s="5"/>
      <c r="H77" s="40"/>
      <c r="I77" s="40"/>
      <c r="J77" s="40"/>
      <c r="K77" s="40"/>
      <c r="L77" s="40"/>
      <c r="M77" s="67"/>
    </row>
    <row r="78" spans="1:13" ht="15.95" customHeight="1" x14ac:dyDescent="0.25">
      <c r="A78" s="26" t="s">
        <v>13</v>
      </c>
      <c r="B78" s="26"/>
      <c r="C78" s="26"/>
      <c r="D78" s="5"/>
      <c r="E78" s="49"/>
      <c r="F78" s="5"/>
      <c r="G78" s="5"/>
      <c r="H78" s="72"/>
      <c r="I78" s="72"/>
      <c r="J78" s="72"/>
      <c r="K78" s="72"/>
      <c r="L78" s="72"/>
      <c r="M78" s="72"/>
    </row>
    <row r="79" spans="1:13" ht="15.95" customHeight="1" x14ac:dyDescent="0.25">
      <c r="A79" s="26"/>
      <c r="B79" s="26"/>
      <c r="C79" s="26"/>
      <c r="D79" s="5"/>
      <c r="E79" s="49"/>
      <c r="F79" s="5"/>
      <c r="G79" s="5"/>
      <c r="H79" s="68"/>
      <c r="I79" s="68"/>
      <c r="J79" s="68"/>
      <c r="K79" s="68"/>
      <c r="L79" s="68"/>
      <c r="M79" s="68"/>
    </row>
    <row r="80" spans="1:13" ht="15.75" customHeight="1" x14ac:dyDescent="0.25">
      <c r="A80" s="4"/>
      <c r="B80" s="4"/>
      <c r="C80" s="4"/>
      <c r="D80" s="4"/>
      <c r="E80" s="54"/>
      <c r="F80" s="4"/>
      <c r="G80" s="4"/>
      <c r="H80" s="4"/>
      <c r="I80" s="4"/>
      <c r="J80" s="4"/>
      <c r="K80" s="4"/>
      <c r="L80" s="4"/>
      <c r="M80" s="4"/>
    </row>
    <row r="81" spans="1:13" ht="15.75" customHeight="1" x14ac:dyDescent="0.25">
      <c r="A81" s="4"/>
      <c r="B81" s="40" t="s">
        <v>110</v>
      </c>
      <c r="C81" s="70" t="s">
        <v>112</v>
      </c>
      <c r="D81" s="4"/>
      <c r="E81" s="54"/>
      <c r="F81" s="4"/>
      <c r="G81" s="4"/>
      <c r="H81" s="4"/>
      <c r="I81" s="4"/>
      <c r="J81" s="4"/>
      <c r="K81" s="4"/>
      <c r="L81" s="4"/>
      <c r="M81" s="4"/>
    </row>
    <row r="82" spans="1:13" ht="15.75" customHeight="1" x14ac:dyDescent="0.25">
      <c r="A82" s="4"/>
      <c r="B82" s="69" t="s">
        <v>111</v>
      </c>
      <c r="C82" s="71" t="s">
        <v>113</v>
      </c>
      <c r="D82" s="4"/>
      <c r="E82" s="54"/>
      <c r="F82" s="4"/>
      <c r="G82" s="4"/>
      <c r="H82" s="4"/>
      <c r="I82" s="4"/>
      <c r="J82" s="4"/>
      <c r="K82" s="4"/>
      <c r="L82" s="4"/>
      <c r="M82" s="4"/>
    </row>
    <row r="83" spans="1:13" ht="15.75" customHeight="1" x14ac:dyDescent="0.25">
      <c r="A83" s="4" t="s">
        <v>3</v>
      </c>
      <c r="B83" s="4"/>
      <c r="C83" s="4"/>
      <c r="D83" s="4"/>
      <c r="E83" s="54"/>
      <c r="F83" s="4"/>
      <c r="G83" s="4"/>
      <c r="H83" s="4"/>
      <c r="I83" s="4"/>
      <c r="J83" s="4"/>
      <c r="K83" s="4"/>
      <c r="L83" s="4"/>
      <c r="M83" s="4"/>
    </row>
    <row r="84" spans="1:13" x14ac:dyDescent="0.25">
      <c r="F84" s="3"/>
      <c r="G84" s="2"/>
      <c r="H84" s="40"/>
      <c r="I84" s="40"/>
      <c r="J84" s="40"/>
      <c r="K84" s="40"/>
      <c r="L84" s="40"/>
      <c r="M84" s="67"/>
    </row>
    <row r="85" spans="1:13" x14ac:dyDescent="0.25">
      <c r="A85" s="3"/>
      <c r="B85" s="3"/>
      <c r="C85" s="3"/>
      <c r="D85" s="3"/>
      <c r="E85" s="55"/>
    </row>
    <row r="86" spans="1:13" x14ac:dyDescent="0.25">
      <c r="A86" s="2"/>
      <c r="B86" s="2"/>
      <c r="C86" s="2"/>
      <c r="D86" s="2"/>
      <c r="E86" s="56"/>
    </row>
  </sheetData>
  <mergeCells count="21">
    <mergeCell ref="B13:C13"/>
    <mergeCell ref="B20:C20"/>
    <mergeCell ref="B31:C31"/>
    <mergeCell ref="A69:B69"/>
    <mergeCell ref="A70:B70"/>
    <mergeCell ref="H78:M78"/>
    <mergeCell ref="C4:F4"/>
    <mergeCell ref="C5:F5"/>
    <mergeCell ref="C6:F6"/>
    <mergeCell ref="D8:D9"/>
    <mergeCell ref="F8:F9"/>
    <mergeCell ref="M8:M9"/>
    <mergeCell ref="A66:C66"/>
    <mergeCell ref="B54:C54"/>
    <mergeCell ref="B56:C56"/>
    <mergeCell ref="B60:C60"/>
    <mergeCell ref="B64:C64"/>
    <mergeCell ref="A8:C9"/>
    <mergeCell ref="A52:C52"/>
    <mergeCell ref="B42:C42"/>
    <mergeCell ref="B11:C11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Leyda  Pascual</cp:lastModifiedBy>
  <cp:lastPrinted>2023-06-27T16:44:00Z</cp:lastPrinted>
  <dcterms:created xsi:type="dcterms:W3CDTF">2018-04-17T18:57:16Z</dcterms:created>
  <dcterms:modified xsi:type="dcterms:W3CDTF">2023-06-30T19:28:26Z</dcterms:modified>
</cp:coreProperties>
</file>