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162" documentId="8_{61CC7522-A01F-4311-9E80-D01DF22D7563}" xr6:coauthVersionLast="47" xr6:coauthVersionMax="47" xr10:uidLastSave="{D40F79A7-CA9C-4758-8F4D-1FA2EA9BB997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J26" i="2"/>
  <c r="J16" i="2"/>
  <c r="J11" i="2" s="1"/>
  <c r="J12" i="2"/>
  <c r="P37" i="2"/>
  <c r="P36" i="2"/>
  <c r="P35" i="2"/>
  <c r="P34" i="2"/>
  <c r="P32" i="2"/>
  <c r="P31" i="2"/>
  <c r="P30" i="2"/>
  <c r="P29" i="2"/>
  <c r="P28" i="2"/>
  <c r="P27" i="2"/>
  <c r="P25" i="2"/>
  <c r="P24" i="2"/>
  <c r="P23" i="2"/>
  <c r="P22" i="2"/>
  <c r="P21" i="2"/>
  <c r="P20" i="2"/>
  <c r="P19" i="2"/>
  <c r="P18" i="2"/>
  <c r="P17" i="2"/>
  <c r="P15" i="2"/>
  <c r="P14" i="2"/>
  <c r="P13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J38" i="2" l="1"/>
  <c r="P33" i="2"/>
  <c r="P26" i="2"/>
  <c r="I11" i="2"/>
  <c r="P16" i="2"/>
  <c r="H38" i="2"/>
  <c r="P12" i="2"/>
  <c r="I38" i="2"/>
  <c r="F38" i="2"/>
  <c r="F11" i="2"/>
  <c r="G38" i="2"/>
  <c r="G11" i="2"/>
  <c r="E38" i="2"/>
  <c r="D11" i="2"/>
  <c r="B11" i="2"/>
  <c r="E11" i="2"/>
  <c r="D38" i="2"/>
  <c r="P11" i="2" l="1"/>
  <c r="P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<sst xmlns="http://schemas.openxmlformats.org/spreadsheetml/2006/main" count="61" uniqueCount="61">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</sst>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67235</xdr:rowOff>
    </xdr:from>
    <xdr:to>
      <xdr:col>0</xdr:col>
      <xdr:colOff>1455770</xdr:colOff>
      <xdr:row>6</xdr:row>
      <xdr:rowOff>120395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672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750794</xdr:colOff>
      <xdr:row>1</xdr:row>
      <xdr:rowOff>0</xdr:rowOff>
    </xdr:from>
    <xdr:to>
      <xdr:col>13</xdr:col>
      <xdr:colOff>308482</xdr:colOff>
      <xdr:row>6</xdr:row>
      <xdr:rowOff>157935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D37E74B-E7F1-4066-95D4-32030D08B875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190500"/>
          <a:ext cx="1417865" cy="137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38</xdr:row>
      <xdr:rowOff>0</xdr:rowOff>
    </xdr:from>
    <xdr:to>
      <xdr:col>0</xdr:col>
      <xdr:colOff>3922059</xdr:colOff>
      <xdr:row>40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0</xdr:rowOff>
    </xdr:from>
    <xdr:to>
      <xdr:col>3</xdr:col>
      <xdr:colOff>497540</xdr:colOff>
      <xdr:row>40</xdr:row>
      <xdr:rowOff>33618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42</xdr:row>
      <xdr:rowOff>33617</xdr:rowOff>
    </xdr:from>
    <xdr:to>
      <xdr:col>0</xdr:col>
      <xdr:colOff>3826249</xdr:colOff>
      <xdr:row>45</xdr:row>
      <xdr:rowOff>168088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617323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42</xdr:row>
      <xdr:rowOff>22413</xdr:rowOff>
    </xdr:from>
    <xdr:to>
      <xdr:col>3</xdr:col>
      <xdr:colOff>318247</xdr:colOff>
      <xdr:row>46</xdr:row>
      <xdr:rowOff>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606119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zoomScale="85" zoomScaleNormal="85" workbookViewId="0">
      <selection activeCell="I42" sqref="I42"/>
    </sheetView>
  </sheetViews>
  <sheetFormatPr baseColWidth="10" defaultColWidth="11.42578125" defaultRowHeight="15" x14ac:dyDescent="0.25"/>
  <cols>
    <col min="1" max="1" width="86.7109375" customWidth="1"/>
    <col min="2" max="2" width="17.5703125" customWidth="1"/>
    <col min="3" max="3" width="16.7109375" customWidth="1"/>
    <col min="4" max="6" width="13.140625" bestFit="1" customWidth="1"/>
    <col min="7" max="7" width="13.140625" customWidth="1"/>
    <col min="8" max="8" width="13.140625" bestFit="1" customWidth="1"/>
    <col min="9" max="9" width="13.140625" customWidth="1"/>
    <col min="10" max="10" width="13.140625" bestFit="1" customWidth="1"/>
    <col min="11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51" t="s">
        <v>46</v>
      </c>
      <c r="D3" s="51"/>
      <c r="E3" s="51"/>
      <c r="F3" s="51"/>
      <c r="G3" s="51"/>
      <c r="H3" s="51"/>
      <c r="I3" s="51"/>
      <c r="J3" s="51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52">
        <v>2024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15.75" customHeight="1" x14ac:dyDescent="0.25">
      <c r="A6" s="54" t="s">
        <v>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6" ht="15.75" customHeight="1" x14ac:dyDescent="0.25">
      <c r="A7" s="56" t="s">
        <v>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9" spans="1:16" ht="25.5" customHeight="1" x14ac:dyDescent="0.25">
      <c r="A9" s="57" t="s">
        <v>2</v>
      </c>
      <c r="B9" s="46" t="s">
        <v>3</v>
      </c>
      <c r="C9" s="46" t="s">
        <v>4</v>
      </c>
      <c r="D9" s="48" t="s">
        <v>5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</row>
    <row r="10" spans="1:16" x14ac:dyDescent="0.25">
      <c r="A10" s="57"/>
      <c r="B10" s="47"/>
      <c r="C10" s="47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>
        <f>+J12+J16+J26+J33</f>
        <v>3778113.02</v>
      </c>
      <c r="K11" s="17"/>
      <c r="L11" s="17"/>
      <c r="M11" s="17"/>
      <c r="N11" s="17"/>
      <c r="O11" s="17"/>
      <c r="P11" s="17">
        <f>+D11+E11+F11+G11+H11+I11+J11+K11+L11+M11+N11+O11</f>
        <v>30015221.450000003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32">
        <f>+J13+J14+J15</f>
        <v>3320538.62</v>
      </c>
      <c r="K12" s="20"/>
      <c r="L12" s="20"/>
      <c r="M12" s="20"/>
      <c r="N12" s="20"/>
      <c r="O12" s="20"/>
      <c r="P12" s="32">
        <f t="shared" ref="P12:P37" si="1">SUM(D12:O12)</f>
        <v>24740206.410000004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>
        <v>2810110.02</v>
      </c>
      <c r="K13" s="23"/>
      <c r="L13" s="23"/>
      <c r="M13" s="22"/>
      <c r="N13" s="22"/>
      <c r="O13" s="22"/>
      <c r="P13" s="23">
        <f t="shared" si="1"/>
        <v>20972786.809999999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31">
        <v>86700</v>
      </c>
      <c r="K14" s="24"/>
      <c r="L14" s="24"/>
      <c r="M14" s="24"/>
      <c r="N14" s="24"/>
      <c r="O14" s="24"/>
      <c r="P14" s="31">
        <f t="shared" si="1"/>
        <v>606900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>
        <v>423728.6</v>
      </c>
      <c r="K15" s="22"/>
      <c r="L15" s="22"/>
      <c r="M15" s="22"/>
      <c r="N15" s="22"/>
      <c r="O15" s="22"/>
      <c r="P15" s="23">
        <f t="shared" si="1"/>
        <v>3160519.6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34">
        <f>+J17+J19+J21+J23</f>
        <v>372328.84</v>
      </c>
      <c r="K16" s="23"/>
      <c r="L16" s="23"/>
      <c r="M16" s="22"/>
      <c r="N16" s="22"/>
      <c r="O16" s="22"/>
      <c r="P16" s="34">
        <f t="shared" si="1"/>
        <v>4011711.3799999994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>
        <v>212461.92</v>
      </c>
      <c r="K17" s="23"/>
      <c r="L17" s="23"/>
      <c r="M17" s="22"/>
      <c r="N17" s="22"/>
      <c r="O17" s="22"/>
      <c r="P17" s="23">
        <f t="shared" si="1"/>
        <v>1859190.47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/>
      <c r="L18" s="23"/>
      <c r="M18" s="22"/>
      <c r="N18" s="22"/>
      <c r="O18" s="22"/>
      <c r="P18" s="23">
        <f t="shared" si="1"/>
        <v>11269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>
        <v>57600</v>
      </c>
      <c r="K19" s="23"/>
      <c r="L19" s="23"/>
      <c r="M19" s="22"/>
      <c r="N19" s="22"/>
      <c r="O19" s="22"/>
      <c r="P19" s="23">
        <f t="shared" si="1"/>
        <v>417850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1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>
        <v>91000</v>
      </c>
      <c r="K21" s="22"/>
      <c r="L21" s="22"/>
      <c r="M21" s="22"/>
      <c r="N21" s="22"/>
      <c r="O21" s="22"/>
      <c r="P21" s="23">
        <f t="shared" si="1"/>
        <v>553420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>
        <v>11266.92</v>
      </c>
      <c r="K23" s="23"/>
      <c r="L23" s="23"/>
      <c r="M23" s="22"/>
      <c r="N23" s="22"/>
      <c r="O23" s="22"/>
      <c r="P23" s="23">
        <f t="shared" si="1"/>
        <v>292036.24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/>
      <c r="L24" s="23"/>
      <c r="M24" s="22"/>
      <c r="N24" s="22"/>
      <c r="O24" s="22"/>
      <c r="P24" s="23">
        <f t="shared" si="1"/>
        <v>238891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/>
      <c r="L25" s="22"/>
      <c r="M25" s="22"/>
      <c r="N25" s="22"/>
      <c r="O25" s="22"/>
      <c r="P25" s="23">
        <f t="shared" si="1"/>
        <v>327601.49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>
        <f>+J27+J32</f>
        <v>40995.56</v>
      </c>
      <c r="K26" s="34"/>
      <c r="L26" s="34"/>
      <c r="M26" s="33"/>
      <c r="N26" s="33"/>
      <c r="O26" s="33"/>
      <c r="P26" s="34">
        <f t="shared" si="1"/>
        <v>930256.91999999993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/>
      <c r="L27" s="23"/>
      <c r="M27" s="22"/>
      <c r="N27" s="22"/>
      <c r="O27" s="22"/>
      <c r="P27" s="23">
        <f t="shared" si="1"/>
        <v>136883.15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/>
      <c r="M28" s="20"/>
      <c r="N28" s="20"/>
      <c r="O28" s="20"/>
      <c r="P28" s="23">
        <f t="shared" si="1"/>
        <v>12478.5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/>
      <c r="M29" s="22"/>
      <c r="N29" s="22"/>
      <c r="O29" s="22"/>
      <c r="P29" s="23">
        <f t="shared" si="1"/>
        <v>37773.240000000005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/>
      <c r="L31" s="23"/>
      <c r="M31" s="22"/>
      <c r="N31" s="22"/>
      <c r="O31" s="22"/>
      <c r="P31" s="23">
        <f t="shared" si="1"/>
        <v>616925.05000000005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>
        <v>40995.56</v>
      </c>
      <c r="K32" s="23"/>
      <c r="L32" s="23"/>
      <c r="M32" s="22"/>
      <c r="N32" s="22"/>
      <c r="O32" s="22"/>
      <c r="P32" s="23">
        <f t="shared" si="1"/>
        <v>126196.98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33">
        <f>+J37</f>
        <v>44250</v>
      </c>
      <c r="K33" s="22"/>
      <c r="L33" s="22"/>
      <c r="M33" s="22"/>
      <c r="N33" s="22"/>
      <c r="O33" s="22"/>
      <c r="P33" s="34">
        <f t="shared" si="1"/>
        <v>333046.74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/>
      <c r="N34" s="22"/>
      <c r="O34" s="22"/>
      <c r="P34" s="23">
        <f t="shared" si="1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>
        <v>44250</v>
      </c>
      <c r="K37" s="25"/>
      <c r="L37" s="25"/>
      <c r="M37" s="22"/>
      <c r="N37" s="22"/>
      <c r="O37" s="28"/>
      <c r="P37" s="23">
        <f t="shared" si="1"/>
        <v>59967.6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>
        <f>+J12+J16+J26+J33</f>
        <v>3778113.02</v>
      </c>
      <c r="K38" s="8"/>
      <c r="L38" s="8"/>
      <c r="M38" s="8"/>
      <c r="N38" s="8"/>
      <c r="O38" s="8"/>
      <c r="P38" s="8">
        <f>+P12+P16+P26+P33</f>
        <v>30015221.449999999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44" t="s">
        <v>47</v>
      </c>
      <c r="C41" s="44"/>
      <c r="D41" s="44"/>
    </row>
    <row r="42" spans="1:18" x14ac:dyDescent="0.25">
      <c r="A42" s="10" t="s">
        <v>50</v>
      </c>
      <c r="B42" s="45" t="s">
        <v>49</v>
      </c>
      <c r="C42" s="45"/>
      <c r="D42" s="45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2024-08-01T13:22:58Z</dcterms:modified>
</cp:coreProperties>
</file>