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233" documentId="8_{61CC7522-A01F-4311-9E80-D01DF22D7563}" xr6:coauthVersionLast="47" xr6:coauthVersionMax="47" xr10:uidLastSave="{E420A549-43CF-493B-B6BE-20DD65B9132E}"/>
  <bookViews>
    <workbookView xWindow="-120" yWindow="-120" windowWidth="29040" windowHeight="15720" xr2:uid="{00000000-000D-0000-FFFF-FFFF00000000}"/>
  </bookViews>
  <sheets>
    <sheet name="Ejecucion del gasto 2024" sheetId="2" r:id="rId1"/>
  </sheets>
  <definedNames>
    <definedName name="_xlnm.Print_Area" localSheetId="0">'Ejecucion del gasto 2024'!$A$2:$P$49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2" l="1"/>
  <c r="P11" i="2"/>
  <c r="J33" i="2"/>
  <c r="J26" i="2"/>
  <c r="J11" i="2" s="1"/>
  <c r="J16" i="2"/>
  <c r="J12" i="2"/>
  <c r="J38" i="2" l="1"/>
  <c r="K33" i="2" l="1"/>
  <c r="K26" i="2"/>
  <c r="K16" i="2"/>
  <c r="K12" i="2"/>
  <c r="K38" i="2" s="1"/>
  <c r="K11" i="2"/>
  <c r="P32" i="2"/>
  <c r="P25" i="2"/>
  <c r="P15" i="2"/>
  <c r="P33" i="2"/>
  <c r="P26" i="2"/>
  <c r="P16" i="2"/>
  <c r="P12" i="2"/>
  <c r="P36" i="2"/>
  <c r="P35" i="2"/>
  <c r="P34" i="2"/>
  <c r="P31" i="2"/>
  <c r="P30" i="2"/>
  <c r="P29" i="2"/>
  <c r="P28" i="2"/>
  <c r="P27" i="2"/>
  <c r="P24" i="2"/>
  <c r="P23" i="2"/>
  <c r="P22" i="2"/>
  <c r="P21" i="2"/>
  <c r="P20" i="2"/>
  <c r="P19" i="2"/>
  <c r="P18" i="2"/>
  <c r="P17" i="2"/>
  <c r="P14" i="2"/>
  <c r="P13" i="2"/>
  <c r="I33" i="2"/>
  <c r="I26" i="2"/>
  <c r="I16" i="2"/>
  <c r="I12" i="2"/>
  <c r="H26" i="2"/>
  <c r="H16" i="2"/>
  <c r="H12" i="2"/>
  <c r="H11" i="2" s="1"/>
  <c r="G33" i="2"/>
  <c r="G26" i="2"/>
  <c r="G16" i="2"/>
  <c r="G12" i="2"/>
  <c r="F33" i="2"/>
  <c r="F26" i="2"/>
  <c r="F16" i="2"/>
  <c r="F12" i="2"/>
  <c r="E16" i="2"/>
  <c r="E26" i="2"/>
  <c r="E12" i="2"/>
  <c r="D16" i="2"/>
  <c r="B12" i="2"/>
  <c r="D12" i="2"/>
  <c r="B33" i="2"/>
  <c r="B26" i="2"/>
  <c r="B16" i="2"/>
  <c r="P37" i="2" l="1"/>
  <c r="I11" i="2"/>
  <c r="H38" i="2"/>
  <c r="I38" i="2"/>
  <c r="F38" i="2"/>
  <c r="F11" i="2"/>
  <c r="G38" i="2"/>
  <c r="G11" i="2"/>
  <c r="E38" i="2"/>
  <c r="D11" i="2"/>
  <c r="B11" i="2"/>
  <c r="E11" i="2"/>
  <c r="D38" i="2"/>
</calcChain>
</file>

<file path=xl/sharedStrings.xml><?xml version="1.0" encoding="utf-8"?>
<sst xmlns="http://schemas.openxmlformats.org/spreadsheetml/2006/main" count="61" uniqueCount="61">
  <si>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</si>
  <si>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</si>
  <si>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</si>
  <si>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</si>
  <si>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</si>
  <si>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</si>
  <si>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</si>
  <si>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</si>
  <si>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</si>
  <si>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</si>
  <si>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</si>
  <si>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</si>
  <si>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</si>
  <si>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</si>
  <si>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</si>
  <si>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</si>
  <si>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</si>
  <si>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</si>
  <si>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</si>
  <si>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</si>
  <si>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</si>
  <si>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</si>
  <si>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</si>
  <si>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</si>
  <si>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</si>
  <si>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</si>
  <si>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</si>
  <si>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</si>
  <si>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</si>
  <si>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</si>
  <si>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</si>
  <si>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</si>
  <si>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</si>
  <si>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</si>
  <si>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</si>
  <si>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</si>
  <si>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</si>
  <si>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</si>
  <si>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</si>
  <si>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</si>
  <si>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</si>
  <si>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</si>
  <si>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</si>
  <si>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</si>
  <si>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</si>
  <si>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</si>
  <si>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</si>
  <si>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</si>
  <si>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</si>
  <si>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</si>
  <si>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</si>
  <si>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</si>
  <si>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</si>
  <si>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</si>
  <si>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</si>
  <si>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</si>
  <si>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6. Fuente  Reporte del -SIGEF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</si>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</sst>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4" fillId="4" borderId="0" xfId="1" applyFont="1" applyFill="1" applyAlignment="1">
      <alignment wrapText="1"/>
    </xf>
    <xf numFmtId="43" fontId="14" fillId="0" borderId="0" xfId="1" applyFont="1" applyAlignment="1">
      <alignment wrapText="1"/>
    </xf>
    <xf numFmtId="43" fontId="14" fillId="0" borderId="0" xfId="1" applyFont="1" applyFill="1" applyAlignment="1">
      <alignment wrapText="1"/>
    </xf>
    <xf numFmtId="43" fontId="17" fillId="0" borderId="0" xfId="1" applyFont="1" applyAlignment="1">
      <alignment horizontal="right"/>
    </xf>
    <xf numFmtId="0" fontId="3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974912</xdr:colOff>
      <xdr:row>1</xdr:row>
      <xdr:rowOff>33617</xdr:rowOff>
    </xdr:from>
    <xdr:to>
      <xdr:col>0</xdr:col>
      <xdr:colOff>2430682</xdr:colOff>
      <xdr:row>7</xdr:row>
      <xdr:rowOff>75571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2" y="224117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1826559</xdr:colOff>
      <xdr:row>38</xdr:row>
      <xdr:rowOff>0</xdr:rowOff>
    </xdr:from>
    <xdr:to>
      <xdr:col>0</xdr:col>
      <xdr:colOff>3922059</xdr:colOff>
      <xdr:row>40</xdr:row>
      <xdr:rowOff>14568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1826559" y="7844118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840440</xdr:colOff>
      <xdr:row>38</xdr:row>
      <xdr:rowOff>0</xdr:rowOff>
    </xdr:from>
    <xdr:to>
      <xdr:col>3</xdr:col>
      <xdr:colOff>497540</xdr:colOff>
      <xdr:row>40</xdr:row>
      <xdr:rowOff>33618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589058" y="7799295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1949824</xdr:colOff>
      <xdr:row>42</xdr:row>
      <xdr:rowOff>33617</xdr:rowOff>
    </xdr:from>
    <xdr:to>
      <xdr:col>0</xdr:col>
      <xdr:colOff>3826249</xdr:colOff>
      <xdr:row>45</xdr:row>
      <xdr:rowOff>168088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1949824" y="8617323"/>
          <a:ext cx="1876425" cy="70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851647</xdr:colOff>
      <xdr:row>42</xdr:row>
      <xdr:rowOff>22413</xdr:rowOff>
    </xdr:from>
    <xdr:to>
      <xdr:col>3</xdr:col>
      <xdr:colOff>318247</xdr:colOff>
      <xdr:row>46</xdr:row>
      <xdr:rowOff>1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6600265" y="8606119"/>
          <a:ext cx="1752600" cy="750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190500</xdr:colOff>
      <xdr:row>1</xdr:row>
      <xdr:rowOff>67235</xdr:rowOff>
    </xdr:from>
    <xdr:to>
      <xdr:col>14</xdr:col>
      <xdr:colOff>704976</xdr:colOff>
      <xdr:row>7</xdr:row>
      <xdr:rowOff>109189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CC746EE4-59A8-4E5F-863E-A159BE9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8618" y="257735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57"/>
  <sheetViews>
    <sheetView showGridLines="0" tabSelected="1" topLeftCell="A5" zoomScale="85" zoomScaleNormal="85" workbookViewId="0">
      <selection activeCell="N18" sqref="N18"/>
    </sheetView>
  </sheetViews>
  <sheetFormatPr baseColWidth="10" defaultColWidth="11.42578125" defaultRowHeight="15" x14ac:dyDescent="0.25"/>
  <cols>
    <col min="1" max="1" width="86.7109375" customWidth="1"/>
    <col min="2" max="2" width="17.5703125" customWidth="1"/>
    <col min="3" max="3" width="16.7109375" customWidth="1"/>
    <col min="4" max="6" width="13.140625" bestFit="1" customWidth="1"/>
    <col min="7" max="7" width="13.140625" customWidth="1"/>
    <col min="8" max="8" width="13.140625" bestFit="1" customWidth="1"/>
    <col min="9" max="9" width="13.140625" customWidth="1"/>
    <col min="10" max="10" width="13.140625" bestFit="1" customWidth="1"/>
    <col min="11" max="11" width="14.140625" customWidth="1"/>
    <col min="12" max="12" width="13.42578125" customWidth="1"/>
    <col min="13" max="13" width="14.42578125" customWidth="1"/>
    <col min="14" max="14" width="14.140625" customWidth="1"/>
    <col min="15" max="15" width="18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12"/>
      <c r="B3" s="12"/>
      <c r="C3" s="51" t="s">
        <v>46</v>
      </c>
      <c r="D3" s="51"/>
      <c r="E3" s="51"/>
      <c r="F3" s="51"/>
      <c r="G3" s="51"/>
      <c r="H3" s="51"/>
      <c r="I3" s="51"/>
      <c r="J3" s="51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52">
        <v>2024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.75" customHeight="1" x14ac:dyDescent="0.25">
      <c r="A6" s="54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9" spans="1:16" ht="25.5" customHeight="1" x14ac:dyDescent="0.25">
      <c r="A9" s="57" t="s">
        <v>2</v>
      </c>
      <c r="B9" s="46" t="s">
        <v>3</v>
      </c>
      <c r="C9" s="46" t="s">
        <v>4</v>
      </c>
      <c r="D9" s="48" t="s">
        <v>5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6" x14ac:dyDescent="0.25">
      <c r="A10" s="57"/>
      <c r="B10" s="47"/>
      <c r="C10" s="47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16" s="11" customFormat="1" x14ac:dyDescent="0.25">
      <c r="A11" s="3" t="s">
        <v>19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>
        <f>+G12+G16+G26+G33</f>
        <v>5048487.3600000003</v>
      </c>
      <c r="H11" s="17">
        <f>+H12+H16+H26</f>
        <v>4875352.5100000007</v>
      </c>
      <c r="I11" s="17">
        <f>+I12+I16+I26+I33</f>
        <v>4411234.32</v>
      </c>
      <c r="J11" s="17">
        <f>+J12+J16+J26+J33</f>
        <v>3778113.02</v>
      </c>
      <c r="K11" s="17">
        <f>+K12+K16+K26+K33</f>
        <v>5946677.4899999993</v>
      </c>
      <c r="L11" s="17"/>
      <c r="M11" s="17"/>
      <c r="N11" s="17"/>
      <c r="O11" s="17"/>
      <c r="P11" s="17">
        <f>+D11+E11+F11+G11+H11+I11+J11+K11+L11+M11+N11+O11</f>
        <v>35961898.940000005</v>
      </c>
    </row>
    <row r="12" spans="1:16" s="11" customFormat="1" x14ac:dyDescent="0.25">
      <c r="A12" s="4" t="s">
        <v>20</v>
      </c>
      <c r="B12" s="18">
        <f>+B13+B14+B15</f>
        <v>46969011</v>
      </c>
      <c r="C12" s="19"/>
      <c r="D12" s="32">
        <f t="shared" ref="D12:I12" si="0">+D13+D14+D15</f>
        <v>3614262.85</v>
      </c>
      <c r="E12" s="32">
        <f t="shared" si="0"/>
        <v>3601003.73</v>
      </c>
      <c r="F12" s="32">
        <f t="shared" si="0"/>
        <v>3533858.2199999997</v>
      </c>
      <c r="G12" s="32">
        <f t="shared" si="0"/>
        <v>3502027.27</v>
      </c>
      <c r="H12" s="32">
        <f t="shared" si="0"/>
        <v>3599793.19</v>
      </c>
      <c r="I12" s="32">
        <f t="shared" si="0"/>
        <v>3568722.5300000003</v>
      </c>
      <c r="J12" s="32">
        <f>+J13+J14+J15</f>
        <v>3320538.62</v>
      </c>
      <c r="K12" s="32">
        <f>+K13+K14+K15</f>
        <v>4745982.8499999996</v>
      </c>
      <c r="L12" s="20"/>
      <c r="M12" s="20"/>
      <c r="N12" s="20"/>
      <c r="O12" s="20"/>
      <c r="P12" s="32">
        <f t="shared" ref="P12:P37" si="1">SUM(D12:O12)</f>
        <v>29486189.260000005</v>
      </c>
    </row>
    <row r="13" spans="1:16" x14ac:dyDescent="0.25">
      <c r="A13" s="5" t="s">
        <v>21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>
        <v>2968260.02</v>
      </c>
      <c r="H13" s="22">
        <v>3053060.02</v>
      </c>
      <c r="I13" s="22">
        <v>3026110.02</v>
      </c>
      <c r="J13" s="23">
        <v>2810110.02</v>
      </c>
      <c r="K13" s="23">
        <v>2873110.02</v>
      </c>
      <c r="L13" s="23"/>
      <c r="M13" s="22"/>
      <c r="N13" s="22"/>
      <c r="O13" s="22"/>
      <c r="P13" s="23">
        <f t="shared" si="1"/>
        <v>23845896.829999998</v>
      </c>
    </row>
    <row r="14" spans="1:16" x14ac:dyDescent="0.25">
      <c r="A14" s="5" t="s">
        <v>22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31">
        <v>86700</v>
      </c>
      <c r="H14" s="31">
        <v>86700</v>
      </c>
      <c r="I14" s="31">
        <v>86700</v>
      </c>
      <c r="J14" s="31">
        <v>86700</v>
      </c>
      <c r="K14" s="31">
        <v>1439540.02</v>
      </c>
      <c r="L14" s="24"/>
      <c r="M14" s="24"/>
      <c r="N14" s="24"/>
      <c r="O14" s="24"/>
      <c r="P14" s="31">
        <f t="shared" si="1"/>
        <v>2046440.02</v>
      </c>
    </row>
    <row r="15" spans="1:16" x14ac:dyDescent="0.25">
      <c r="A15" s="5" t="s">
        <v>23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>
        <v>447067.25</v>
      </c>
      <c r="H15" s="22">
        <v>460033.17</v>
      </c>
      <c r="I15" s="22">
        <v>455912.51</v>
      </c>
      <c r="J15" s="22">
        <v>423728.6</v>
      </c>
      <c r="K15" s="22">
        <v>433332.81</v>
      </c>
      <c r="L15" s="22"/>
      <c r="M15" s="22"/>
      <c r="N15" s="22"/>
      <c r="O15" s="22"/>
      <c r="P15" s="23">
        <f t="shared" si="1"/>
        <v>3593852.41</v>
      </c>
    </row>
    <row r="16" spans="1:16" x14ac:dyDescent="0.25">
      <c r="A16" s="4" t="s">
        <v>24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33">
        <f>+G17+G21+G23+G24+G25</f>
        <v>1045865.13</v>
      </c>
      <c r="H16" s="33">
        <f>+H17+H18+H20+H21+H23+H25</f>
        <v>1017875.8800000001</v>
      </c>
      <c r="I16" s="33">
        <f>+I17+I19+I24</f>
        <v>517187.19</v>
      </c>
      <c r="J16" s="34">
        <f>+J17+J19+J21+J23</f>
        <v>372328.84</v>
      </c>
      <c r="K16" s="34">
        <f>+K17+K18+K19+K20+K21+K22+K23+K24+K25</f>
        <v>1019954.64</v>
      </c>
      <c r="L16" s="23"/>
      <c r="M16" s="22"/>
      <c r="N16" s="22"/>
      <c r="O16" s="22"/>
      <c r="P16" s="34">
        <f t="shared" si="1"/>
        <v>5031666.0199999996</v>
      </c>
    </row>
    <row r="17" spans="1:16" x14ac:dyDescent="0.25">
      <c r="A17" s="5" t="s">
        <v>25</v>
      </c>
      <c r="B17" s="21">
        <v>2645000</v>
      </c>
      <c r="C17" s="25"/>
      <c r="D17" s="22">
        <v>3599.74</v>
      </c>
      <c r="E17" s="22">
        <v>402111.42</v>
      </c>
      <c r="F17" s="22"/>
      <c r="G17" s="22">
        <v>616269.87</v>
      </c>
      <c r="H17" s="22">
        <v>491230.33</v>
      </c>
      <c r="I17" s="22">
        <v>133517.19</v>
      </c>
      <c r="J17" s="23">
        <v>212461.92</v>
      </c>
      <c r="K17" s="23">
        <v>385315.49</v>
      </c>
      <c r="L17" s="23"/>
      <c r="M17" s="22"/>
      <c r="N17" s="22"/>
      <c r="O17" s="22"/>
      <c r="P17" s="23">
        <f t="shared" si="1"/>
        <v>2244505.96</v>
      </c>
    </row>
    <row r="18" spans="1:16" x14ac:dyDescent="0.25">
      <c r="A18" s="5" t="s">
        <v>26</v>
      </c>
      <c r="B18" s="21">
        <v>630000</v>
      </c>
      <c r="C18" s="25"/>
      <c r="D18" s="22"/>
      <c r="E18" s="22"/>
      <c r="F18" s="22"/>
      <c r="G18" s="22"/>
      <c r="H18" s="22">
        <v>11269</v>
      </c>
      <c r="I18" s="22">
        <v>0</v>
      </c>
      <c r="J18" s="23"/>
      <c r="K18" s="23">
        <v>24190</v>
      </c>
      <c r="L18" s="23"/>
      <c r="M18" s="22"/>
      <c r="N18" s="22"/>
      <c r="O18" s="22"/>
      <c r="P18" s="23">
        <f t="shared" si="1"/>
        <v>35459</v>
      </c>
    </row>
    <row r="19" spans="1:16" x14ac:dyDescent="0.25">
      <c r="A19" s="5" t="s">
        <v>27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>
        <v>346500</v>
      </c>
      <c r="J19" s="23">
        <v>57600</v>
      </c>
      <c r="K19" s="23"/>
      <c r="L19" s="23"/>
      <c r="M19" s="22"/>
      <c r="N19" s="22"/>
      <c r="O19" s="22"/>
      <c r="P19" s="23">
        <f t="shared" si="1"/>
        <v>417850</v>
      </c>
    </row>
    <row r="20" spans="1:16" x14ac:dyDescent="0.25">
      <c r="A20" s="5" t="s">
        <v>28</v>
      </c>
      <c r="B20" s="21">
        <v>25000</v>
      </c>
      <c r="C20" s="24"/>
      <c r="D20" s="31"/>
      <c r="E20" s="24"/>
      <c r="F20" s="24"/>
      <c r="G20" s="24"/>
      <c r="H20" s="31">
        <v>25000</v>
      </c>
      <c r="I20" s="24"/>
      <c r="J20" s="24"/>
      <c r="K20" s="24"/>
      <c r="L20" s="24"/>
      <c r="M20" s="24"/>
      <c r="N20" s="24"/>
      <c r="O20" s="24"/>
      <c r="P20" s="23">
        <f t="shared" si="1"/>
        <v>25000</v>
      </c>
    </row>
    <row r="21" spans="1:16" x14ac:dyDescent="0.25">
      <c r="A21" s="5" t="s">
        <v>29</v>
      </c>
      <c r="B21" s="21">
        <v>1275000</v>
      </c>
      <c r="C21" s="26"/>
      <c r="D21" s="22"/>
      <c r="E21" s="22">
        <v>86000</v>
      </c>
      <c r="F21" s="22">
        <v>86000</v>
      </c>
      <c r="G21" s="22">
        <v>50000</v>
      </c>
      <c r="H21" s="22">
        <v>240420</v>
      </c>
      <c r="I21" s="22"/>
      <c r="J21" s="22">
        <v>91000</v>
      </c>
      <c r="K21" s="22">
        <v>146000</v>
      </c>
      <c r="L21" s="22"/>
      <c r="M21" s="22"/>
      <c r="N21" s="22"/>
      <c r="O21" s="22"/>
      <c r="P21" s="23">
        <f t="shared" si="1"/>
        <v>699420</v>
      </c>
    </row>
    <row r="22" spans="1:16" x14ac:dyDescent="0.25">
      <c r="A22" s="5" t="s">
        <v>30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 t="shared" si="1"/>
        <v>286453.18</v>
      </c>
    </row>
    <row r="23" spans="1:16" x14ac:dyDescent="0.25">
      <c r="A23" s="5" t="s">
        <v>31</v>
      </c>
      <c r="B23" s="21">
        <v>310200</v>
      </c>
      <c r="C23" s="26"/>
      <c r="D23" s="22"/>
      <c r="E23" s="22"/>
      <c r="F23" s="22"/>
      <c r="G23" s="22">
        <v>242442.92</v>
      </c>
      <c r="H23" s="22">
        <v>38326.400000000001</v>
      </c>
      <c r="I23" s="22"/>
      <c r="J23" s="23">
        <v>11266.92</v>
      </c>
      <c r="K23" s="23">
        <v>227680.38</v>
      </c>
      <c r="L23" s="23"/>
      <c r="M23" s="22"/>
      <c r="N23" s="22"/>
      <c r="O23" s="22"/>
      <c r="P23" s="23">
        <f t="shared" si="1"/>
        <v>519716.62</v>
      </c>
    </row>
    <row r="24" spans="1:16" x14ac:dyDescent="0.25">
      <c r="A24" s="5" t="s">
        <v>32</v>
      </c>
      <c r="B24" s="21">
        <v>257500</v>
      </c>
      <c r="C24" s="26"/>
      <c r="D24" s="22"/>
      <c r="E24" s="22"/>
      <c r="F24" s="22">
        <v>180540</v>
      </c>
      <c r="G24" s="22">
        <v>21181</v>
      </c>
      <c r="H24" s="22"/>
      <c r="I24" s="22">
        <v>37170</v>
      </c>
      <c r="J24" s="23"/>
      <c r="K24" s="23">
        <v>40356</v>
      </c>
      <c r="L24" s="23"/>
      <c r="M24" s="22"/>
      <c r="N24" s="22"/>
      <c r="O24" s="22"/>
      <c r="P24" s="23">
        <f t="shared" si="1"/>
        <v>279247</v>
      </c>
    </row>
    <row r="25" spans="1:16" x14ac:dyDescent="0.25">
      <c r="A25" s="5" t="s">
        <v>33</v>
      </c>
      <c r="B25" s="21">
        <v>321120</v>
      </c>
      <c r="C25" s="26"/>
      <c r="D25" s="22"/>
      <c r="E25" s="22"/>
      <c r="F25" s="22"/>
      <c r="G25" s="22">
        <v>115971.34</v>
      </c>
      <c r="H25" s="22">
        <v>211630.15</v>
      </c>
      <c r="I25" s="22"/>
      <c r="J25" s="22"/>
      <c r="K25" s="22">
        <v>196412.77</v>
      </c>
      <c r="L25" s="22"/>
      <c r="M25" s="22"/>
      <c r="N25" s="22"/>
      <c r="O25" s="22"/>
      <c r="P25" s="23">
        <f t="shared" si="1"/>
        <v>524014.26</v>
      </c>
    </row>
    <row r="26" spans="1:16" s="36" customFormat="1" x14ac:dyDescent="0.25">
      <c r="A26" s="4" t="s">
        <v>34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>
        <f>+G27+G29+G31+G32</f>
        <v>401710.96</v>
      </c>
      <c r="H26" s="33">
        <f>+H29+H31+H32</f>
        <v>257683.44</v>
      </c>
      <c r="I26" s="33">
        <f>+I27+I28+I31+I32</f>
        <v>195654.40000000002</v>
      </c>
      <c r="J26" s="34">
        <f>+J27+J32</f>
        <v>40995.56</v>
      </c>
      <c r="K26" s="34">
        <f>+K27+K28+K30+K29+K31+K32</f>
        <v>180740</v>
      </c>
      <c r="L26" s="34"/>
      <c r="M26" s="33"/>
      <c r="N26" s="33"/>
      <c r="O26" s="33"/>
      <c r="P26" s="34">
        <f t="shared" si="1"/>
        <v>1110996.92</v>
      </c>
    </row>
    <row r="27" spans="1:16" x14ac:dyDescent="0.25">
      <c r="A27" s="5" t="s">
        <v>35</v>
      </c>
      <c r="B27" s="21">
        <v>285000</v>
      </c>
      <c r="C27" s="26"/>
      <c r="D27" s="22"/>
      <c r="E27" s="22">
        <v>14691</v>
      </c>
      <c r="F27" s="22"/>
      <c r="G27" s="22">
        <v>59413.99</v>
      </c>
      <c r="H27" s="22"/>
      <c r="I27" s="22">
        <v>62778.16</v>
      </c>
      <c r="J27" s="23"/>
      <c r="K27" s="23">
        <v>30740</v>
      </c>
      <c r="L27" s="23"/>
      <c r="M27" s="22"/>
      <c r="N27" s="22"/>
      <c r="O27" s="22"/>
      <c r="P27" s="23">
        <f t="shared" si="1"/>
        <v>167623.15</v>
      </c>
    </row>
    <row r="28" spans="1:16" s="11" customFormat="1" x14ac:dyDescent="0.25">
      <c r="A28" s="5" t="s">
        <v>36</v>
      </c>
      <c r="B28" s="21">
        <v>109500</v>
      </c>
      <c r="C28" s="27"/>
      <c r="D28" s="20"/>
      <c r="E28" s="20"/>
      <c r="F28" s="20"/>
      <c r="G28" s="20"/>
      <c r="H28" s="20"/>
      <c r="I28" s="20">
        <v>12478.5</v>
      </c>
      <c r="J28" s="20"/>
      <c r="K28" s="20"/>
      <c r="L28" s="20"/>
      <c r="M28" s="20"/>
      <c r="N28" s="20"/>
      <c r="O28" s="20"/>
      <c r="P28" s="23">
        <f t="shared" si="1"/>
        <v>12478.5</v>
      </c>
    </row>
    <row r="29" spans="1:16" x14ac:dyDescent="0.25">
      <c r="A29" s="5" t="s">
        <v>37</v>
      </c>
      <c r="B29" s="21">
        <v>228000</v>
      </c>
      <c r="C29" s="26"/>
      <c r="D29" s="22"/>
      <c r="E29" s="22"/>
      <c r="F29" s="22">
        <v>16087.41</v>
      </c>
      <c r="G29" s="22">
        <v>19185.830000000002</v>
      </c>
      <c r="H29" s="22">
        <v>2500</v>
      </c>
      <c r="I29" s="22"/>
      <c r="J29" s="23"/>
      <c r="K29" s="23"/>
      <c r="L29" s="23"/>
      <c r="M29" s="22"/>
      <c r="N29" s="22"/>
      <c r="O29" s="22"/>
      <c r="P29" s="23">
        <f t="shared" si="1"/>
        <v>37773.240000000005</v>
      </c>
    </row>
    <row r="30" spans="1:16" x14ac:dyDescent="0.25">
      <c r="A30" s="5" t="s">
        <v>38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1"/>
        <v>0</v>
      </c>
    </row>
    <row r="31" spans="1:16" x14ac:dyDescent="0.25">
      <c r="A31" s="5" t="s">
        <v>39</v>
      </c>
      <c r="B31" s="21">
        <v>1200000</v>
      </c>
      <c r="C31" s="25"/>
      <c r="D31" s="22"/>
      <c r="E31" s="22"/>
      <c r="F31" s="22"/>
      <c r="G31" s="22">
        <v>298876.65000000002</v>
      </c>
      <c r="H31" s="22">
        <v>200128.66</v>
      </c>
      <c r="I31" s="22">
        <v>117919.74</v>
      </c>
      <c r="J31" s="23"/>
      <c r="K31" s="23">
        <v>150000</v>
      </c>
      <c r="L31" s="23"/>
      <c r="M31" s="22"/>
      <c r="N31" s="22"/>
      <c r="O31" s="22"/>
      <c r="P31" s="23">
        <f t="shared" si="1"/>
        <v>766925.05</v>
      </c>
    </row>
    <row r="32" spans="1:16" x14ac:dyDescent="0.25">
      <c r="A32" s="5" t="s">
        <v>40</v>
      </c>
      <c r="B32" s="21">
        <v>438522</v>
      </c>
      <c r="C32" s="25"/>
      <c r="D32" s="22"/>
      <c r="E32" s="22"/>
      <c r="F32" s="22">
        <v>3434.15</v>
      </c>
      <c r="G32" s="22">
        <v>24234.49</v>
      </c>
      <c r="H32" s="22">
        <v>55054.78</v>
      </c>
      <c r="I32" s="22">
        <v>2478</v>
      </c>
      <c r="J32" s="23">
        <v>40995.56</v>
      </c>
      <c r="K32" s="23"/>
      <c r="L32" s="23"/>
      <c r="M32" s="22"/>
      <c r="N32" s="22"/>
      <c r="O32" s="22"/>
      <c r="P32" s="23">
        <f t="shared" si="1"/>
        <v>126196.98</v>
      </c>
    </row>
    <row r="33" spans="1:18" x14ac:dyDescent="0.25">
      <c r="A33" s="4" t="s">
        <v>41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33">
        <f>+G34</f>
        <v>98884</v>
      </c>
      <c r="H33" s="22">
        <v>0</v>
      </c>
      <c r="I33" s="33">
        <f>+I34+I37</f>
        <v>129670.20000000001</v>
      </c>
      <c r="J33" s="33">
        <f>+J37</f>
        <v>44250</v>
      </c>
      <c r="K33" s="33">
        <f>+K34+K35+K37+K36</f>
        <v>0</v>
      </c>
      <c r="L33" s="22"/>
      <c r="M33" s="22"/>
      <c r="N33" s="22"/>
      <c r="O33" s="22"/>
      <c r="P33" s="34">
        <f t="shared" si="1"/>
        <v>333046.74</v>
      </c>
    </row>
    <row r="34" spans="1:18" x14ac:dyDescent="0.25">
      <c r="A34" s="5" t="s">
        <v>42</v>
      </c>
      <c r="B34" s="21">
        <v>1100000</v>
      </c>
      <c r="C34" s="25"/>
      <c r="D34" s="22"/>
      <c r="E34" s="22"/>
      <c r="F34" s="22">
        <v>60242.54</v>
      </c>
      <c r="G34" s="22">
        <v>98884</v>
      </c>
      <c r="H34" s="22"/>
      <c r="I34" s="22">
        <v>113952.6</v>
      </c>
      <c r="J34" s="22"/>
      <c r="K34" s="22"/>
      <c r="L34" s="22"/>
      <c r="M34" s="22"/>
      <c r="N34" s="22"/>
      <c r="O34" s="22"/>
      <c r="P34" s="23">
        <f t="shared" si="1"/>
        <v>273079.14</v>
      </c>
    </row>
    <row r="35" spans="1:18" x14ac:dyDescent="0.25">
      <c r="A35" s="5" t="s">
        <v>43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 t="shared" si="1"/>
        <v>0</v>
      </c>
    </row>
    <row r="36" spans="1:18" x14ac:dyDescent="0.25">
      <c r="A36" s="5" t="s">
        <v>44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3">
        <f t="shared" si="1"/>
        <v>0</v>
      </c>
    </row>
    <row r="37" spans="1:18" x14ac:dyDescent="0.25">
      <c r="A37" s="5" t="s">
        <v>45</v>
      </c>
      <c r="B37" s="21">
        <v>540000</v>
      </c>
      <c r="C37" s="25"/>
      <c r="D37" s="25"/>
      <c r="E37" s="25"/>
      <c r="F37" s="25"/>
      <c r="G37" s="25"/>
      <c r="H37" s="25"/>
      <c r="I37" s="25">
        <v>15717.6</v>
      </c>
      <c r="J37" s="25">
        <v>44250</v>
      </c>
      <c r="K37" s="25"/>
      <c r="L37" s="25"/>
      <c r="M37" s="22"/>
      <c r="N37" s="22"/>
      <c r="O37" s="28"/>
      <c r="P37" s="23">
        <f t="shared" si="1"/>
        <v>59967.6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>
        <f>+G12+G16+G26+G33</f>
        <v>5048487.3600000003</v>
      </c>
      <c r="H38" s="8">
        <f>+H12+H16+H26</f>
        <v>4875352.5100000007</v>
      </c>
      <c r="I38" s="8">
        <f>+I12+I16+I26+I33</f>
        <v>4411234.32</v>
      </c>
      <c r="J38" s="8">
        <f>+J12+J16+J26+J33</f>
        <v>3778113.02</v>
      </c>
      <c r="K38" s="8">
        <f>+K12+K16+K26+K33</f>
        <v>5946677.4899999993</v>
      </c>
      <c r="L38" s="8"/>
      <c r="M38" s="8"/>
      <c r="N38" s="8"/>
      <c r="O38" s="8"/>
      <c r="P38" s="8">
        <f>+P12+P16+P26+P33</f>
        <v>35961898.940000005</v>
      </c>
      <c r="Q38" s="9"/>
      <c r="R38" s="9"/>
    </row>
    <row r="39" spans="1:18" x14ac:dyDescent="0.25">
      <c r="E39" s="6"/>
      <c r="J39" s="6"/>
      <c r="K39" s="6"/>
      <c r="L39" s="6"/>
      <c r="O39" s="9"/>
      <c r="P39" s="9"/>
    </row>
    <row r="40" spans="1:18" ht="27" customHeight="1" x14ac:dyDescent="0.25">
      <c r="O40" s="7"/>
      <c r="P40" s="9"/>
    </row>
    <row r="41" spans="1:18" ht="15.75" x14ac:dyDescent="0.25">
      <c r="A41" s="30" t="s">
        <v>48</v>
      </c>
      <c r="B41" s="44" t="s">
        <v>47</v>
      </c>
      <c r="C41" s="44"/>
      <c r="D41" s="44"/>
    </row>
    <row r="42" spans="1:18" x14ac:dyDescent="0.25">
      <c r="A42" s="10" t="s">
        <v>50</v>
      </c>
      <c r="B42" s="45" t="s">
        <v>49</v>
      </c>
      <c r="C42" s="45"/>
      <c r="D42" s="45"/>
    </row>
    <row r="46" spans="1:18" ht="15.75" thickBot="1" x14ac:dyDescent="0.3"/>
    <row r="47" spans="1:18" ht="30.75" thickBot="1" x14ac:dyDescent="0.3">
      <c r="A47" s="41" t="s">
        <v>57</v>
      </c>
      <c r="B47" s="39"/>
      <c r="D47" s="39"/>
      <c r="E47" s="39"/>
      <c r="N47" s="40"/>
      <c r="O47" s="40"/>
      <c r="P47" s="40"/>
    </row>
    <row r="48" spans="1:18" ht="30.75" thickBot="1" x14ac:dyDescent="0.3">
      <c r="A48" s="42" t="s">
        <v>58</v>
      </c>
      <c r="B48" s="39"/>
      <c r="D48" s="39"/>
      <c r="E48" s="39"/>
      <c r="N48" s="40"/>
      <c r="O48" s="40"/>
      <c r="P48" s="40"/>
    </row>
    <row r="49" spans="1:16" ht="60.75" thickBot="1" x14ac:dyDescent="0.3">
      <c r="A49" s="43" t="s">
        <v>59</v>
      </c>
      <c r="B49" s="39"/>
      <c r="D49" s="39"/>
      <c r="E49" s="39"/>
      <c r="N49" s="40"/>
      <c r="O49" s="40"/>
      <c r="P49" s="40"/>
    </row>
    <row r="50" spans="1:16" x14ac:dyDescent="0.25">
      <c r="A50" s="37" t="s">
        <v>51</v>
      </c>
    </row>
    <row r="51" spans="1:16" x14ac:dyDescent="0.25">
      <c r="A51" s="38" t="s">
        <v>52</v>
      </c>
    </row>
    <row r="52" spans="1:16" x14ac:dyDescent="0.25">
      <c r="A52" s="38" t="s">
        <v>53</v>
      </c>
    </row>
    <row r="53" spans="1:16" x14ac:dyDescent="0.25">
      <c r="A53" s="38" t="s">
        <v>54</v>
      </c>
    </row>
    <row r="54" spans="1:16" x14ac:dyDescent="0.25">
      <c r="A54" s="38" t="s">
        <v>55</v>
      </c>
    </row>
    <row r="55" spans="1:16" x14ac:dyDescent="0.25">
      <c r="A55" s="38" t="s">
        <v>60</v>
      </c>
    </row>
    <row r="56" spans="1:16" x14ac:dyDescent="0.25">
      <c r="A56" s="38" t="s">
        <v>56</v>
      </c>
    </row>
    <row r="57" spans="1:16" x14ac:dyDescent="0.25">
      <c r="A57" s="38"/>
    </row>
  </sheetData>
  <mergeCells count="10">
    <mergeCell ref="C3:J3"/>
    <mergeCell ref="A5:P5"/>
    <mergeCell ref="A6:P6"/>
    <mergeCell ref="A7:P7"/>
    <mergeCell ref="A9:A10"/>
    <mergeCell ref="B41:D41"/>
    <mergeCell ref="B42:D42"/>
    <mergeCell ref="B9:B10"/>
    <mergeCell ref="C9:C10"/>
    <mergeCell ref="D9:P9"/>
  </mergeCells>
  <pageMargins left="0.23622047244094491" right="0.23622047244094491" top="0.74803149606299213" bottom="0.74803149606299213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Carmen Leyda  Pascual</cp:lastModifiedBy>
  <cp:lastPrinted>2024-05-14T14:11:04Z</cp:lastPrinted>
  <dcterms:created xsi:type="dcterms:W3CDTF">2021-12-08T16:11:17Z</dcterms:created>
  <dcterms:modified xsi:type="dcterms:W3CDTF">2024-09-03T13:24:23Z</dcterms:modified>
</cp:coreProperties>
</file>