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anaElizabethSantan\Downloads\"/>
    </mc:Choice>
  </mc:AlternateContent>
  <xr:revisionPtr revIDLastSave="0" documentId="13_ncr:1_{14912833-076A-4132-9EA9-7B6389486FC7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1" l="1"/>
  <c r="D36" i="1"/>
  <c r="D81" i="1"/>
  <c r="D74" i="1"/>
  <c r="D67" i="1"/>
  <c r="D57" i="1"/>
  <c r="D46" i="1"/>
  <c r="D13" i="1"/>
  <c r="D19" i="1"/>
  <c r="D24" i="1"/>
  <c r="D30" i="1"/>
  <c r="D68" i="1"/>
  <c r="D78" i="1"/>
  <c r="D84" i="1"/>
  <c r="D98" i="1"/>
  <c r="C98" i="1"/>
  <c r="C115" i="1" l="1"/>
  <c r="C113" i="1"/>
  <c r="C108" i="1" s="1"/>
  <c r="C74" i="1"/>
  <c r="C64" i="1"/>
  <c r="C54" i="1"/>
  <c r="C51" i="1"/>
  <c r="C44" i="1"/>
  <c r="C42" i="1"/>
  <c r="C71" i="1"/>
  <c r="C67" i="1" s="1"/>
  <c r="C84" i="1"/>
  <c r="C81" i="1" s="1"/>
  <c r="C21" i="1"/>
  <c r="C87" i="1" l="1"/>
  <c r="C62" i="1"/>
  <c r="C60" i="1"/>
  <c r="C58" i="1"/>
  <c r="C49" i="1"/>
  <c r="C47" i="1"/>
  <c r="C46" i="1" s="1"/>
  <c r="C40" i="1"/>
  <c r="C37" i="1" s="1"/>
  <c r="C34" i="1"/>
  <c r="C32" i="1"/>
  <c r="C30" i="1"/>
  <c r="C25" i="1"/>
  <c r="C24" i="1" s="1"/>
  <c r="C19" i="1"/>
  <c r="C17" i="1"/>
  <c r="C15" i="1"/>
  <c r="D71" i="1"/>
  <c r="C57" i="1" l="1"/>
  <c r="C36" i="1" s="1"/>
  <c r="C29" i="1"/>
  <c r="D21" i="1"/>
  <c r="D100" i="1" l="1"/>
  <c r="D29" i="1"/>
  <c r="D12" i="1" s="1"/>
  <c r="D104" i="1"/>
  <c r="D95" i="1" l="1"/>
  <c r="D87" i="1" s="1"/>
  <c r="C12" i="1"/>
  <c r="C11" i="1" l="1"/>
  <c r="D118" i="1"/>
  <c r="C10" i="1" l="1"/>
  <c r="C118" i="1" s="1"/>
</calcChain>
</file>

<file path=xl/sharedStrings.xml><?xml version="1.0" encoding="utf-8"?>
<sst xmlns="http://schemas.openxmlformats.org/spreadsheetml/2006/main" count="125" uniqueCount="125">
  <si>
    <t xml:space="preserve">Presupuesto de Gasto y Aplicaciones financieras </t>
  </si>
  <si>
    <t>En RD$</t>
  </si>
  <si>
    <t>DETALLE</t>
  </si>
  <si>
    <t>2 - GASTOS</t>
  </si>
  <si>
    <t>2.1 - REMUNERACIONES Y CONTRIBUCIONES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</si>
  <si>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</si>
  <si>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</si>
  <si>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</si>
  <si>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</si>
  <si>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</si>
  <si>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</si>
  <si>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</si>
  <si>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</si>
  <si>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</si>
  <si>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</si>
  <si>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</si>
  <si>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2.3.3 - PRODUCTOS DE PAPEL, CARTÓN E IMPRESOS</t>
  </si>
  <si>
    <t>2.3.4 - PRODUCTOS FARMACÉUTICOS</t>
  </si>
  <si>
    <t>2.3.5 - PRODUCTOS DE CUERO, CAUCHO Y PLÁSTICO</t>
  </si>
  <si>
    <t>2.3.7 - COMBUSTIBLES, LUBRICANTES, PRODUCTOS QUÍMICOS Y CONEXOS</t>
  </si>
  <si>
    <t>2.3.9 - PRODUCTOS Y ÚTILES VARIOS</t>
  </si>
  <si>
    <t>2.6 - BIENES MUEBLES, INMUEBLES E INTANGIBLES</t>
  </si>
  <si>
    <t>Total general</t>
  </si>
  <si>
    <t>Licda. Carmen Leyda Pascual</t>
  </si>
  <si>
    <t>Licda. Diana Santana Tavarez</t>
  </si>
  <si>
    <t xml:space="preserve">              Analista de Presupuesto</t>
  </si>
  <si>
    <t>Directora Administrativa y Financiera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</si>
  <si>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</si>
  <si>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</si>
  <si>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</si>
  <si>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 </t>
  </si>
  <si>
    <t>Año 2023</t>
  </si>
  <si>
    <t>2.1.1.1. -REMUNERACIONES AL PERSONAL FIJO</t>
  </si>
  <si>
    <t>2.1.1.2- REMUNERACIONES AL PERSONAL DE CARÁCTER TEMPORAL</t>
  </si>
  <si>
    <t xml:space="preserve">2.1.1.3.- SUELDO AL PERSONAL FIJO EN TRAMITE DE PENSIONES </t>
  </si>
  <si>
    <t>2.1.1.4.-SUELDO ANUAL No.13</t>
  </si>
  <si>
    <t>2.1.1.5.04-PROPORCION DE VACACIONES NO DISFRUTADAS</t>
  </si>
  <si>
    <t>2.1.2     SOBRESUELDOS</t>
  </si>
  <si>
    <t>2.1.2.2.06-INCENTIVO POR RENDIMIENTO INDIVIDUAL</t>
  </si>
  <si>
    <t>2.1.2.2.09-BONO POR DESEMPEÑO A SERVICIOS DE CARRERA</t>
  </si>
  <si>
    <t>2.1.5 CONTRIBUCIONES A LA SEGURIDAD SOCIAL</t>
  </si>
  <si>
    <t>2.1.5.2.01-CONTRIBUCIONES AL SEGURO DE PENSIONES</t>
  </si>
  <si>
    <t>2.1.5.3.01-CONTRIBUCIONES AL SEGURO DE RIEZGO LABORAL</t>
  </si>
  <si>
    <t>2.1.1.5.03 - PRESTACION LABORAL POR DESVINCULACION</t>
  </si>
  <si>
    <t xml:space="preserve">2.1.1.5 - PRESTACIONES ECONOMICAS </t>
  </si>
  <si>
    <t>2.6.1.3-EQUIPOS DE TECNOLOGIA DE LA INFORMACION Y COMUNICACIÓN</t>
  </si>
  <si>
    <t>2.6.1.4-ELECTRODOMESTICOS</t>
  </si>
  <si>
    <t>Presupuesto Modificado</t>
  </si>
  <si>
    <t>Fuente: [Ejecución Presupuestaria al 10/04/2023-SIGEF]</t>
  </si>
  <si>
    <t>2.2.2.2 IMPRESIÓN,ENCUADERNACION Y ROTULACION</t>
  </si>
  <si>
    <t>2.2.7.1.01 REPARACIONES Y MANTENIMIENTOS MENORES EN EDIFICACIONES</t>
  </si>
  <si>
    <t>2.2.7.2 MANTENIMIENTO Y REPARACION DE MAQUINARIA Y EQUIPO</t>
  </si>
  <si>
    <t xml:space="preserve">2.2.7.2.06  MANTENIMIENTO Y REPARACION DE EQUIPOS DE TRANSPORTE, TRACCION Y </t>
  </si>
  <si>
    <t>2.2.7.1.03 LIMPIEZA, DESMANTELAMIENTO DE TIERRA Y TERRENOS</t>
  </si>
  <si>
    <t>2.2.7.2.08 SERVICIOS DE MANTENIMIENTO, REPARACION, DESMONTE E INSTALACION</t>
  </si>
  <si>
    <t>2.2.8.5 FUMIGACION</t>
  </si>
  <si>
    <t>2.2.8.7.02 SERVICIOS JURIDICOS</t>
  </si>
  <si>
    <t xml:space="preserve">2.2.8.6.01 EVENTOS GENERALES </t>
  </si>
  <si>
    <t>2.2.8.7.06 OTROS SERVICIOS TECNICOS PROFESIONALES</t>
  </si>
  <si>
    <t>2.2.9.1.01 OTRAS CONTRATACIONES DE SERVICIOS</t>
  </si>
  <si>
    <t>2.2.9.2.03 SERVICIOS DE CATERING</t>
  </si>
  <si>
    <t>2.3.2 TEXTILES Y VESTUARIOS</t>
  </si>
  <si>
    <t>2.3.7.2 INSECTICIDAS, FUMIGANTES Y OTROS</t>
  </si>
  <si>
    <t>2.3.9.2 UTILES Y MATERIALES DE ESCRITORIO, OFICINA, IFORMATICA, ESCOLARES Y DE ENSEÑANZA</t>
  </si>
  <si>
    <t>2.3.9.5 UTILES DE COCINA Y COMEDOR</t>
  </si>
  <si>
    <t>2.3.9.7 PRODUCTO Y UTILES VETERINARION</t>
  </si>
  <si>
    <t>2.3.9.8 REPUESTOS Y ACCESORIOS MENORES</t>
  </si>
  <si>
    <t>2.3.9.8.02 ACCESORIOS</t>
  </si>
  <si>
    <t>2.3.9.9 PRODUCTOS Y UTILES VARIOS NO IDENTIFICADOS PRECEDENTEMENTE (n.i.p)</t>
  </si>
  <si>
    <t>2.3.9.9.04 PRODUCTOS Y UTILES DE DEFENSA Y SEGURIDA</t>
  </si>
  <si>
    <t xml:space="preserve">2.2.6.1.01 SEGURO DE BIENES INMUEBLES E INFRAESTUCTURA </t>
  </si>
  <si>
    <t>2.3.9.2.01 UTILES Y METERIALES DE ESCRITORIO, OFICINA E INFORMATICA</t>
  </si>
  <si>
    <t>2.3.9.5.01 UTILES DE COCINA Y COMEDOR</t>
  </si>
  <si>
    <t>2.3.9.7.01 PRODUCTO Y UTILES VETERINARION</t>
  </si>
  <si>
    <t>2.1.1 REMUNERACIONES</t>
  </si>
  <si>
    <t>2.2.9.2.01 SERVICIOS DE ALIMENTACION</t>
  </si>
  <si>
    <t>2.2.1.3 TELEFONO LOCAL</t>
  </si>
  <si>
    <t>2.1.1.2.08- REMUNERACIONES AL PERSONAL DE CARÁCTER TEMPORAL</t>
  </si>
  <si>
    <t xml:space="preserve">2.1.1.3.01-.- SUELDO AL PERSONAL FIJO EN TRAMITE DE PENSIONES </t>
  </si>
  <si>
    <t>2.1.1.4.01.-SUELDO ANUAL No.13</t>
  </si>
  <si>
    <t>2.1.2.2.- COMPENSACION</t>
  </si>
  <si>
    <t>2.1.2.2.05-COMPENSACION SERVICIOS DE SEGURIDAD</t>
  </si>
  <si>
    <t>2.1.5.1.01-CONTRIBUCIONES AL SEGURO DE SALUD</t>
  </si>
  <si>
    <t>2.1.5.2.-CONTRIBUCIONES AL SEGURO DE PENSIONES</t>
  </si>
  <si>
    <t>2.1.5.3-CONTRIBUCIONES AL SEGURO DE RIEZGO LABORAL</t>
  </si>
  <si>
    <t>2.2.1.2.01-SERVICIOS TELEFONICOS A LARGA DISTANCIA</t>
  </si>
  <si>
    <t>2.2.1.3.01- TELEFONO LOCAL</t>
  </si>
  <si>
    <t>2.2.1.5-SERVICIO DE INTERNET Y TELEVICION POR CABLE</t>
  </si>
  <si>
    <t>2.2.1.6- ELECTRICIDAD</t>
  </si>
  <si>
    <t>2.2.1.6.01- ENERGIA ELECTRICA</t>
  </si>
  <si>
    <t>2.2.2.1- PUBICIDAD Y PROPAGANDA</t>
  </si>
  <si>
    <t>2.2.2.1.01- PUBLICIDAD Y PROPAGANDA</t>
  </si>
  <si>
    <t>2.2.3.1-VIATICOS DENTRO DEL PAIS</t>
  </si>
  <si>
    <t>2.2.4.1.01- PASAGES Y GASTOS DE TRANSPORTE</t>
  </si>
  <si>
    <t>2.2.5.1 ALQUILERES Y RENTA DE EDIFICACIONES Y LOCALES</t>
  </si>
  <si>
    <t>2.2.5.1.01- ALQUILERES Y RENTA DE EDIFICACIONES Y LOCALES</t>
  </si>
  <si>
    <t>2.2.5.4.01-  ALQUILERES DE EQUIPO DE TRANSPORTE, TRACCION Y ELEVACION</t>
  </si>
  <si>
    <t>2.2.5.4-  ALQUILERES DE EQUIPO DE TRANSPORTE, TRACCION Y ELEVACION</t>
  </si>
  <si>
    <t>2.2.5.8- OTROS ALQUILERES</t>
  </si>
  <si>
    <t>2.2.5.8.01-  OTROS ALQUILERES</t>
  </si>
  <si>
    <t>2.2.6.1.- SEGURO DE BIENES INMUEBLES</t>
  </si>
  <si>
    <t xml:space="preserve">2.2.7- SERVICIOS DE CONSERVACION ,REPARACIONES E INSTALACIONES TEMPORALES </t>
  </si>
  <si>
    <t>Presupuesto Aprobado 2023</t>
  </si>
  <si>
    <t xml:space="preserve">Consejo Nacional de Poblacion y Familia </t>
  </si>
  <si>
    <t>2.1.1.1.01 SUELDO EMPLEADOS FIJOS FIJO</t>
  </si>
  <si>
    <t>2.2.1.2 -SERVICIOS TELEFONICOS A LARGA DISTANCIA</t>
  </si>
  <si>
    <t>2.2.1.5.01-SERVICIO DE INTERNET Y TELEVICION POR CABLE</t>
  </si>
  <si>
    <t>2.2.2.2.01- IMPRESIÓN,ENCUADERNACION Y ROTULACION</t>
  </si>
  <si>
    <t>2.2.3.1.01- VIATICOS DENTRO DEL PAIS</t>
  </si>
  <si>
    <t>2.2.4.1 - PASAGES Y GASTOS DE TRANSPORTE</t>
  </si>
  <si>
    <t>2.2.8.6 -SERVICIO DE ORGANIZACIÓN DE EVENTOS, FESTIVIDADES Y ACTIVIDADES DE ENTRETENIMIENTO</t>
  </si>
  <si>
    <t>2.2.8.7 - SERVICIOS TECNICOS Y  PROFECIONALES</t>
  </si>
  <si>
    <t>2.2.9.1 - OTRAS CONTRATACIONES DE SERVICIOS</t>
  </si>
  <si>
    <t>2.2.9.2 - SERVICIOS DE ALIMENTACION</t>
  </si>
  <si>
    <t>2.6.1 - MOBILIARIOS Y EQUIPOS</t>
  </si>
  <si>
    <t>2.6.1.1.01-MUEBLES , EQUIPOS DE OFICINA Y ESTANTERIA</t>
  </si>
  <si>
    <t>2.6.1.3.01 - EQUIPOS DE TECNOLOGIA DE LA INFORMACION Y COMUNICACIÓN</t>
  </si>
  <si>
    <t>2.6.1.4.01 - ELECTRODOMESTICOS</t>
  </si>
  <si>
    <t>2.6.5.4.02 -EQUIPOS DE CLIMATIZACION</t>
  </si>
  <si>
    <t>2.6.5.4.-SISTEMAS Y EQUIPOS DE CLIMATIZACION</t>
  </si>
  <si>
    <t>2.6.5- -MAQUINARIA,OTROS EQUIPOS Y HERRAMIENTAS</t>
  </si>
  <si>
    <t>2.3.9.1 - UTILES Y MATERIALES DE LIMPIEZA E HIGIENE</t>
  </si>
  <si>
    <t>2.3.9.1.01 - UTILES Y MATERIALES DE LIMPIEZA E HIGIENE</t>
  </si>
  <si>
    <t>2.2.7.1- CONTRATACION DE MANTENIMIENTO Y REPARACIONES MENORES</t>
  </si>
  <si>
    <t>2.1.5.1-CONTRIBUCIONES AL SEGURO DE SALUD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</si>
</sst>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7" fillId="0" borderId="0" xfId="0" applyFont="1" applyAlignment="1">
      <alignment horizontal="center" vertical="top" wrapText="1" readingOrder="1"/>
    </xf>
    <xf numFmtId="0" fontId="3" fillId="0" borderId="6" xfId="0" applyFont="1" applyBorder="1" applyAlignment="1">
      <alignment wrapText="1"/>
    </xf>
    <xf numFmtId="0" fontId="0" fillId="0" borderId="6" xfId="0" applyBorder="1" applyAlignment="1">
      <alignment wrapText="1"/>
    </xf>
    <xf numFmtId="0" fontId="0" fillId="0" borderId="0" xfId="0" applyAlignment="1">
      <alignment wrapText="1"/>
    </xf>
    <xf numFmtId="0" fontId="3" fillId="0" borderId="4" xfId="0" applyFont="1" applyBorder="1" applyAlignment="1">
      <alignment horizontal="left" wrapText="1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2" fillId="2" borderId="5" xfId="0" applyFont="1" applyFill="1" applyBorder="1" applyAlignment="1">
      <alignment vertical="center" wrapText="1"/>
    </xf>
    <xf numFmtId="0" fontId="8" fillId="0" borderId="0" xfId="0" applyFont="1" applyAlignment="1">
      <alignment wrapText="1" shrinkToFit="1"/>
    </xf>
    <xf numFmtId="0" fontId="9" fillId="0" borderId="0" xfId="0" applyFont="1" applyAlignment="1">
      <alignment wrapText="1" shrinkToFit="1"/>
    </xf>
    <xf numFmtId="0" fontId="0" fillId="0" borderId="6" xfId="0" applyBorder="1" applyAlignment="1">
      <alignment vertical="center" wrapText="1"/>
    </xf>
    <xf numFmtId="43" fontId="8" fillId="0" borderId="0" xfId="1" applyFont="1" applyAlignment="1">
      <alignment horizontal="center"/>
    </xf>
    <xf numFmtId="43" fontId="9" fillId="0" borderId="0" xfId="1" applyFont="1" applyAlignment="1">
      <alignment horizontal="center"/>
    </xf>
    <xf numFmtId="43" fontId="3" fillId="0" borderId="4" xfId="1" applyFont="1" applyBorder="1" applyAlignment="1"/>
    <xf numFmtId="43" fontId="3" fillId="0" borderId="0" xfId="1" applyFont="1" applyAlignment="1"/>
    <xf numFmtId="43" fontId="3" fillId="0" borderId="0" xfId="1" applyFont="1" applyAlignment="1">
      <alignment vertical="center"/>
    </xf>
    <xf numFmtId="43" fontId="0" fillId="0" borderId="0" xfId="1" applyFont="1" applyAlignment="1">
      <alignment vertical="center"/>
    </xf>
    <xf numFmtId="43" fontId="2" fillId="2" borderId="5" xfId="1" applyFont="1" applyFill="1" applyBorder="1" applyAlignment="1"/>
    <xf numFmtId="43" fontId="0" fillId="0" borderId="0" xfId="1" applyFont="1" applyAlignment="1"/>
    <xf numFmtId="0" fontId="0" fillId="3" borderId="0" xfId="0" applyFill="1" applyAlignment="1">
      <alignment horizontal="left" wrapText="1"/>
    </xf>
    <xf numFmtId="43" fontId="0" fillId="3" borderId="0" xfId="1" applyFont="1" applyFill="1" applyAlignment="1">
      <alignment vertical="center"/>
    </xf>
    <xf numFmtId="43" fontId="0" fillId="0" borderId="0" xfId="1" applyFont="1"/>
    <xf numFmtId="43" fontId="3" fillId="0" borderId="0" xfId="1" applyFont="1"/>
    <xf numFmtId="43" fontId="1" fillId="0" borderId="0" xfId="1" applyFont="1"/>
    <xf numFmtId="43" fontId="0" fillId="0" borderId="0" xfId="0" applyNumberFormat="1"/>
    <xf numFmtId="43" fontId="1" fillId="0" borderId="0" xfId="1" applyFont="1" applyAlignment="1">
      <alignment vertical="center"/>
    </xf>
    <xf numFmtId="43" fontId="3" fillId="3" borderId="0" xfId="1" applyFont="1" applyFill="1"/>
    <xf numFmtId="43" fontId="3" fillId="3" borderId="0" xfId="1" applyFont="1" applyFill="1" applyAlignment="1">
      <alignment vertical="center"/>
    </xf>
    <xf numFmtId="43" fontId="3" fillId="0" borderId="0" xfId="1" applyFont="1" applyAlignment="1">
      <alignment horizontal="left" vertical="center"/>
    </xf>
    <xf numFmtId="0" fontId="0" fillId="0" borderId="0" xfId="0" applyAlignment="1">
      <alignment horizontal="left"/>
    </xf>
    <xf numFmtId="43" fontId="1" fillId="3" borderId="0" xfId="1" applyFont="1" applyFill="1"/>
    <xf numFmtId="43" fontId="2" fillId="2" borderId="2" xfId="1" applyFont="1" applyFill="1" applyBorder="1" applyAlignment="1">
      <alignment horizontal="center" vertical="center"/>
    </xf>
    <xf numFmtId="43" fontId="2" fillId="2" borderId="3" xfId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top" wrapText="1" readingOrder="1"/>
    </xf>
    <xf numFmtId="0" fontId="6" fillId="0" borderId="0" xfId="0" applyFont="1" applyAlignment="1">
      <alignment horizontal="center" vertical="top" wrapText="1" readingOrder="1"/>
    </xf>
    <xf numFmtId="0" fontId="2" fillId="2" borderId="2" xfId="0" applyFont="1" applyFill="1" applyBorder="1" applyAlignment="1">
      <alignment horizontal="left" vertical="center" wrapText="1"/>
    </xf>
    <xf numFmtId="43" fontId="2" fillId="2" borderId="7" xfId="1" applyFont="1" applyFill="1" applyBorder="1" applyAlignment="1">
      <alignment horizontal="center" vertical="center" wrapText="1"/>
    </xf>
    <xf numFmtId="43" fontId="2" fillId="2" borderId="8" xfId="1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microsoft.com/office/2007/relationships/hdphoto" Target="../media/hdphoto2.wdp"/><Relationship Id="rId5" Type="http://schemas.openxmlformats.org/officeDocument/2006/relationships/image" Target="../media/image4.png"/><Relationship Id="rId4" Type="http://schemas.microsoft.com/office/2007/relationships/hdphoto" Target="../media/hdphoto1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180974</xdr:colOff>
      <xdr:row>0</xdr:row>
      <xdr:rowOff>171450</xdr:rowOff>
    </xdr:from>
    <xdr:to>
      <xdr:col>1</xdr:col>
      <xdr:colOff>872113</xdr:colOff>
      <xdr:row>6</xdr:row>
      <xdr:rowOff>142875</xdr:rowOff>
    </xdr:to>
    <xdr:pic>
      <xdr:nvPicPr>
        <xdr:cNvPr id="8" name="123 Imagen" descr="C:\Users\CONTAB~1.DES\AppData\Local\Temp\logo blanco.png">
          <a:extLst>
            <a:ext uri="{FF2B5EF4-FFF2-40B4-BE49-F238E27FC236}">
              <a16:creationId xmlns:a16="http://schemas.microsoft.com/office/drawing/2014/main" id="{1D66FC70-239E-4D6F-A32E-D03DBCB0B083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0974" y="171450"/>
          <a:ext cx="1453139" cy="1352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1333500</xdr:colOff>
      <xdr:row>0</xdr:row>
      <xdr:rowOff>95250</xdr:rowOff>
    </xdr:from>
    <xdr:to>
      <xdr:col>3</xdr:col>
      <xdr:colOff>1381125</xdr:colOff>
      <xdr:row>6</xdr:row>
      <xdr:rowOff>171450</xdr:rowOff>
    </xdr:to>
    <xdr:pic>
      <xdr:nvPicPr>
        <xdr:cNvPr id="3" name="Imagen 2" descr="CONAPOFA (Consejo Nacional de Población y Familia) | Facebook">
          <a:extLst>
            <a:ext uri="{FF2B5EF4-FFF2-40B4-BE49-F238E27FC236}">
              <a16:creationId xmlns:a16="http://schemas.microsoft.com/office/drawing/2014/main" id="{4CAE62B8-F3A7-B826-9013-0F080E559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62725" y="95250"/>
          <a:ext cx="1524000" cy="1457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1228725</xdr:colOff>
      <xdr:row>120</xdr:row>
      <xdr:rowOff>66674</xdr:rowOff>
    </xdr:from>
    <xdr:to>
      <xdr:col>4</xdr:col>
      <xdr:colOff>28575</xdr:colOff>
      <xdr:row>122</xdr:row>
      <xdr:rowOff>215153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8E00428-B73E-2ECE-A9D7-BDEC78FC4B9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aturation sat="4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b="65350"/>
        <a:stretch/>
      </xdr:blipFill>
      <xdr:spPr>
        <a:xfrm>
          <a:off x="7134225" y="23717249"/>
          <a:ext cx="1800225" cy="529479"/>
        </a:xfrm>
        <a:prstGeom prst="rect">
          <a:avLst/>
        </a:prstGeom>
      </xdr:spPr>
    </xdr:pic>
    <xdr:clientData/>
  </xdr:twoCellAnchor>
  <xdr:twoCellAnchor editAs="oneCell">
    <xdr:from>
      <xdr:col>2</xdr:col>
      <xdr:colOff>1238250</xdr:colOff>
      <xdr:row>125</xdr:row>
      <xdr:rowOff>85725</xdr:rowOff>
    </xdr:from>
    <xdr:to>
      <xdr:col>4</xdr:col>
      <xdr:colOff>323284</xdr:colOff>
      <xdr:row>130</xdr:row>
      <xdr:rowOff>38100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FE1A387-9D93-4A83-B25F-8E682784F4B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aturation sat="4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529" t="33659" r="-529" b="3385"/>
        <a:stretch/>
      </xdr:blipFill>
      <xdr:spPr>
        <a:xfrm>
          <a:off x="7143750" y="24784050"/>
          <a:ext cx="2085409" cy="1114425"/>
        </a:xfrm>
        <a:prstGeom prst="rect">
          <a:avLst/>
        </a:prstGeom>
      </xdr:spPr>
    </xdr:pic>
    <xdr:clientData/>
  </xdr:twoCellAnchor>
  <xdr:twoCellAnchor editAs="oneCell">
    <xdr:from>
      <xdr:col>1</xdr:col>
      <xdr:colOff>133351</xdr:colOff>
      <xdr:row>119</xdr:row>
      <xdr:rowOff>38101</xdr:rowOff>
    </xdr:from>
    <xdr:to>
      <xdr:col>1</xdr:col>
      <xdr:colOff>2009775</xdr:colOff>
      <xdr:row>123</xdr:row>
      <xdr:rowOff>24423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8564DFE4-A71A-1115-5D99-B1E37D28204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saturation sat="4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b="54292"/>
        <a:stretch/>
      </xdr:blipFill>
      <xdr:spPr>
        <a:xfrm>
          <a:off x="895351" y="23498176"/>
          <a:ext cx="1876424" cy="795947"/>
        </a:xfrm>
        <a:prstGeom prst="rect">
          <a:avLst/>
        </a:prstGeom>
      </xdr:spPr>
    </xdr:pic>
    <xdr:clientData/>
  </xdr:twoCellAnchor>
  <xdr:twoCellAnchor editAs="oneCell">
    <xdr:from>
      <xdr:col>1</xdr:col>
      <xdr:colOff>2219324</xdr:colOff>
      <xdr:row>122</xdr:row>
      <xdr:rowOff>228600</xdr:rowOff>
    </xdr:from>
    <xdr:to>
      <xdr:col>1</xdr:col>
      <xdr:colOff>4458927</xdr:colOff>
      <xdr:row>128</xdr:row>
      <xdr:rowOff>47625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F8850B9A-D807-431A-8666-21001F270A9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saturation sat="4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508" t="46494" r="-508" b="2637"/>
        <a:stretch/>
      </xdr:blipFill>
      <xdr:spPr>
        <a:xfrm>
          <a:off x="2981324" y="24260175"/>
          <a:ext cx="2239603" cy="10572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J133"/>
  <sheetViews>
    <sheetView tabSelected="1" topLeftCell="A90" zoomScaleNormal="100" workbookViewId="0">
      <selection activeCell="D133" sqref="D133"/>
    </sheetView>
  </sheetViews>
  <sheetFormatPr baseColWidth="10" defaultRowHeight="15" x14ac:dyDescent="0.25"/>
  <cols>
    <col min="2" max="2" width="77.140625" style="4" customWidth="1"/>
    <col min="3" max="3" width="22.140625" style="19" customWidth="1"/>
    <col min="4" max="4" width="22.85546875" style="22" customWidth="1"/>
    <col min="5" max="6" width="13.140625" bestFit="1" customWidth="1"/>
  </cols>
  <sheetData>
    <row r="3" spans="1:4" ht="28.5" x14ac:dyDescent="0.25">
      <c r="B3" s="34" t="s">
        <v>103</v>
      </c>
      <c r="C3" s="35"/>
    </row>
    <row r="4" spans="1:4" ht="18.75" customHeight="1" x14ac:dyDescent="0.25">
      <c r="B4" s="36" t="s">
        <v>31</v>
      </c>
      <c r="C4" s="37"/>
    </row>
    <row r="5" spans="1:4" ht="15.75" x14ac:dyDescent="0.25">
      <c r="B5" s="38" t="s">
        <v>0</v>
      </c>
      <c r="C5" s="39"/>
    </row>
    <row r="6" spans="1:4" ht="15.75" x14ac:dyDescent="0.25">
      <c r="A6" s="1"/>
      <c r="B6" s="38" t="s">
        <v>1</v>
      </c>
      <c r="C6" s="39"/>
    </row>
    <row r="8" spans="1:4" x14ac:dyDescent="0.25">
      <c r="B8" s="40" t="s">
        <v>2</v>
      </c>
      <c r="C8" s="41" t="s">
        <v>102</v>
      </c>
      <c r="D8" s="32" t="s">
        <v>47</v>
      </c>
    </row>
    <row r="9" spans="1:4" x14ac:dyDescent="0.25">
      <c r="B9" s="40"/>
      <c r="C9" s="42"/>
      <c r="D9" s="33"/>
    </row>
    <row r="10" spans="1:4" x14ac:dyDescent="0.25">
      <c r="B10" s="5" t="s">
        <v>3</v>
      </c>
      <c r="C10" s="14">
        <f>+C11+C36+C87+C108</f>
        <v>58074067</v>
      </c>
      <c r="D10" s="22">
        <f>+D12+D36+D87</f>
        <v>6536876.3399999999</v>
      </c>
    </row>
    <row r="11" spans="1:4" x14ac:dyDescent="0.25">
      <c r="B11" s="6" t="s">
        <v>4</v>
      </c>
      <c r="C11" s="15">
        <f>+C13+C29+C15+C17+C19+C21+C24</f>
        <v>47354778</v>
      </c>
      <c r="D11" s="23"/>
    </row>
    <row r="12" spans="1:4" x14ac:dyDescent="0.25">
      <c r="B12" s="6" t="s">
        <v>74</v>
      </c>
      <c r="C12" s="15">
        <f>+C13+C15+C17+C19+C21</f>
        <v>38721459</v>
      </c>
      <c r="D12" s="27">
        <f>+D13+D15+D17+D19+D21+D24+D29</f>
        <v>-2.9103830456733704E-10</v>
      </c>
    </row>
    <row r="13" spans="1:4" x14ac:dyDescent="0.25">
      <c r="B13" s="7" t="s">
        <v>32</v>
      </c>
      <c r="C13" s="16">
        <v>21889320</v>
      </c>
      <c r="D13" s="23">
        <f>+D14</f>
        <v>1926808.8</v>
      </c>
    </row>
    <row r="14" spans="1:4" x14ac:dyDescent="0.25">
      <c r="B14" s="7" t="s">
        <v>104</v>
      </c>
      <c r="C14" s="26">
        <v>21890320</v>
      </c>
      <c r="D14" s="24">
        <v>1926808.8</v>
      </c>
    </row>
    <row r="15" spans="1:4" x14ac:dyDescent="0.25">
      <c r="B15" s="6" t="s">
        <v>33</v>
      </c>
      <c r="C15" s="16">
        <f>+C16</f>
        <v>12811560</v>
      </c>
      <c r="D15" s="23">
        <v>611629.5</v>
      </c>
    </row>
    <row r="16" spans="1:4" x14ac:dyDescent="0.25">
      <c r="B16" s="7" t="s">
        <v>77</v>
      </c>
      <c r="C16" s="26">
        <v>12811560</v>
      </c>
      <c r="D16" s="22">
        <v>611629.5</v>
      </c>
    </row>
    <row r="17" spans="2:4" x14ac:dyDescent="0.25">
      <c r="B17" s="6" t="s">
        <v>34</v>
      </c>
      <c r="C17" s="16">
        <f>+C18</f>
        <v>120000</v>
      </c>
      <c r="D17" s="23">
        <v>121365</v>
      </c>
    </row>
    <row r="18" spans="2:4" x14ac:dyDescent="0.25">
      <c r="B18" s="7" t="s">
        <v>78</v>
      </c>
      <c r="C18" s="26">
        <v>120000</v>
      </c>
      <c r="D18" s="22">
        <v>121365</v>
      </c>
    </row>
    <row r="19" spans="2:4" x14ac:dyDescent="0.25">
      <c r="B19" s="6" t="s">
        <v>35</v>
      </c>
      <c r="C19" s="16">
        <f>+C20</f>
        <v>3008440</v>
      </c>
      <c r="D19" s="23">
        <f>+D20</f>
        <v>148531.60999999999</v>
      </c>
    </row>
    <row r="20" spans="2:4" x14ac:dyDescent="0.25">
      <c r="B20" s="7" t="s">
        <v>79</v>
      </c>
      <c r="C20" s="26">
        <v>3008440</v>
      </c>
      <c r="D20" s="22">
        <v>148531.60999999999</v>
      </c>
    </row>
    <row r="21" spans="2:4" x14ac:dyDescent="0.25">
      <c r="B21" s="6" t="s">
        <v>44</v>
      </c>
      <c r="C21" s="16">
        <f>+C22+C23</f>
        <v>892139</v>
      </c>
      <c r="D21" s="23">
        <f>+D22+D23</f>
        <v>-892139</v>
      </c>
    </row>
    <row r="22" spans="2:4" x14ac:dyDescent="0.25">
      <c r="B22" s="20" t="s">
        <v>43</v>
      </c>
      <c r="C22" s="21">
        <v>446070</v>
      </c>
      <c r="D22" s="22">
        <v>-446070</v>
      </c>
    </row>
    <row r="23" spans="2:4" x14ac:dyDescent="0.25">
      <c r="B23" s="20" t="s">
        <v>36</v>
      </c>
      <c r="C23" s="21">
        <v>446069</v>
      </c>
      <c r="D23" s="22">
        <v>-446069</v>
      </c>
    </row>
    <row r="24" spans="2:4" x14ac:dyDescent="0.25">
      <c r="B24" s="6" t="s">
        <v>37</v>
      </c>
      <c r="C24" s="16">
        <f>+C25</f>
        <v>3426408</v>
      </c>
      <c r="D24" s="23">
        <f>+D25</f>
        <v>-2146008</v>
      </c>
    </row>
    <row r="25" spans="2:4" x14ac:dyDescent="0.25">
      <c r="B25" s="6" t="s">
        <v>80</v>
      </c>
      <c r="C25" s="16">
        <f>+C26+C27+C28</f>
        <v>3426408</v>
      </c>
      <c r="D25" s="24">
        <v>-2146008</v>
      </c>
    </row>
    <row r="26" spans="2:4" x14ac:dyDescent="0.25">
      <c r="B26" s="7" t="s">
        <v>81</v>
      </c>
      <c r="C26" s="17">
        <v>1280400</v>
      </c>
      <c r="D26" s="22">
        <v>0</v>
      </c>
    </row>
    <row r="27" spans="2:4" x14ac:dyDescent="0.25">
      <c r="B27" s="7" t="s">
        <v>38</v>
      </c>
      <c r="C27" s="17">
        <v>1971508</v>
      </c>
      <c r="D27" s="22">
        <v>-1971508</v>
      </c>
    </row>
    <row r="28" spans="2:4" x14ac:dyDescent="0.25">
      <c r="B28" s="7" t="s">
        <v>39</v>
      </c>
      <c r="C28" s="17">
        <v>174500</v>
      </c>
      <c r="D28" s="22">
        <v>-174500</v>
      </c>
    </row>
    <row r="29" spans="2:4" x14ac:dyDescent="0.25">
      <c r="B29" s="6" t="s">
        <v>40</v>
      </c>
      <c r="C29" s="16">
        <f>+C30+C32+C34</f>
        <v>5206911</v>
      </c>
      <c r="D29" s="23">
        <f>+D30+D33+D35</f>
        <v>229812.09000000003</v>
      </c>
    </row>
    <row r="30" spans="2:4" x14ac:dyDescent="0.25">
      <c r="B30" s="6" t="s">
        <v>124</v>
      </c>
      <c r="C30" s="16">
        <f>+C31</f>
        <v>2398716</v>
      </c>
      <c r="D30" s="23">
        <f>+D31</f>
        <v>104998.74</v>
      </c>
    </row>
    <row r="31" spans="2:4" x14ac:dyDescent="0.25">
      <c r="B31" s="7" t="s">
        <v>82</v>
      </c>
      <c r="C31" s="26">
        <v>2398716</v>
      </c>
      <c r="D31" s="23">
        <v>104998.74</v>
      </c>
    </row>
    <row r="32" spans="2:4" x14ac:dyDescent="0.25">
      <c r="B32" s="6" t="s">
        <v>83</v>
      </c>
      <c r="C32" s="16">
        <f>+C33</f>
        <v>2472283</v>
      </c>
      <c r="D32" s="24">
        <v>104998.74</v>
      </c>
    </row>
    <row r="33" spans="2:6" x14ac:dyDescent="0.25">
      <c r="B33" s="7" t="s">
        <v>41</v>
      </c>
      <c r="C33" s="17">
        <v>2472283</v>
      </c>
      <c r="D33" s="23">
        <v>104970.85</v>
      </c>
    </row>
    <row r="34" spans="2:6" x14ac:dyDescent="0.25">
      <c r="B34" s="6" t="s">
        <v>84</v>
      </c>
      <c r="C34" s="16">
        <f>+C35</f>
        <v>335912</v>
      </c>
      <c r="D34" s="23"/>
    </row>
    <row r="35" spans="2:6" x14ac:dyDescent="0.25">
      <c r="B35" s="7" t="s">
        <v>42</v>
      </c>
      <c r="C35" s="17">
        <v>335912</v>
      </c>
      <c r="D35" s="22">
        <v>19842.5</v>
      </c>
    </row>
    <row r="36" spans="2:6" x14ac:dyDescent="0.25">
      <c r="B36" s="6" t="s">
        <v>5</v>
      </c>
      <c r="C36" s="15">
        <f>+C37+C46+C51+C54+C57+C64+C67+C74+C81</f>
        <v>6879223</v>
      </c>
      <c r="D36" s="27">
        <f>+D38+D40+D46+D54+D57+D64+D67+D74+D81</f>
        <v>5237148.66</v>
      </c>
      <c r="F36" s="25"/>
    </row>
    <row r="37" spans="2:6" x14ac:dyDescent="0.25">
      <c r="B37" s="6" t="s">
        <v>6</v>
      </c>
      <c r="C37" s="28">
        <f>+C39+C40+C42+C44</f>
        <v>2322000</v>
      </c>
      <c r="D37" s="31">
        <v>450000</v>
      </c>
    </row>
    <row r="38" spans="2:6" x14ac:dyDescent="0.25">
      <c r="B38" s="6" t="s">
        <v>105</v>
      </c>
      <c r="C38" s="16">
        <v>0</v>
      </c>
      <c r="D38" s="27">
        <v>747367.4</v>
      </c>
    </row>
    <row r="39" spans="2:6" x14ac:dyDescent="0.25">
      <c r="B39" s="7" t="s">
        <v>85</v>
      </c>
      <c r="C39" s="26">
        <v>0</v>
      </c>
      <c r="D39" s="24">
        <v>747367.4</v>
      </c>
    </row>
    <row r="40" spans="2:6" x14ac:dyDescent="0.25">
      <c r="B40" s="6" t="s">
        <v>76</v>
      </c>
      <c r="C40" s="28">
        <f>+C41</f>
        <v>1690000</v>
      </c>
      <c r="D40" s="27">
        <v>-297367.40000000002</v>
      </c>
    </row>
    <row r="41" spans="2:6" x14ac:dyDescent="0.25">
      <c r="B41" s="7" t="s">
        <v>86</v>
      </c>
      <c r="C41" s="26">
        <v>1690000</v>
      </c>
      <c r="D41" s="24">
        <v>-297367.40000000002</v>
      </c>
    </row>
    <row r="42" spans="2:6" x14ac:dyDescent="0.25">
      <c r="B42" s="6" t="s">
        <v>87</v>
      </c>
      <c r="C42" s="28">
        <f>+C43</f>
        <v>52000</v>
      </c>
      <c r="D42" s="24">
        <v>0</v>
      </c>
    </row>
    <row r="43" spans="2:6" x14ac:dyDescent="0.25">
      <c r="B43" s="7" t="s">
        <v>106</v>
      </c>
      <c r="C43" s="26">
        <v>52000</v>
      </c>
      <c r="D43" s="24">
        <v>0</v>
      </c>
    </row>
    <row r="44" spans="2:6" x14ac:dyDescent="0.25">
      <c r="B44" s="6" t="s">
        <v>88</v>
      </c>
      <c r="C44" s="28">
        <f>+C45</f>
        <v>580000</v>
      </c>
      <c r="D44" s="24">
        <v>0</v>
      </c>
    </row>
    <row r="45" spans="2:6" x14ac:dyDescent="0.25">
      <c r="B45" s="7" t="s">
        <v>89</v>
      </c>
      <c r="C45" s="26">
        <v>580000</v>
      </c>
      <c r="D45" s="24">
        <v>0</v>
      </c>
    </row>
    <row r="46" spans="2:6" x14ac:dyDescent="0.25">
      <c r="B46" s="6" t="s">
        <v>7</v>
      </c>
      <c r="C46" s="28">
        <f>+C47+C49</f>
        <v>820567</v>
      </c>
      <c r="D46" s="27">
        <f>+D48+D49</f>
        <v>750707.3</v>
      </c>
    </row>
    <row r="47" spans="2:6" x14ac:dyDescent="0.25">
      <c r="B47" s="6" t="s">
        <v>90</v>
      </c>
      <c r="C47" s="16">
        <f>+C48</f>
        <v>260000</v>
      </c>
      <c r="D47" s="23"/>
    </row>
    <row r="48" spans="2:6" x14ac:dyDescent="0.25">
      <c r="B48" s="7" t="s">
        <v>91</v>
      </c>
      <c r="C48" s="17">
        <v>260000</v>
      </c>
      <c r="D48" s="22">
        <v>178700</v>
      </c>
    </row>
    <row r="49" spans="2:4" x14ac:dyDescent="0.25">
      <c r="B49" s="6" t="s">
        <v>49</v>
      </c>
      <c r="C49" s="16">
        <f>+C50</f>
        <v>560567</v>
      </c>
      <c r="D49" s="23">
        <v>572007.30000000005</v>
      </c>
    </row>
    <row r="50" spans="2:4" x14ac:dyDescent="0.25">
      <c r="B50" s="7" t="s">
        <v>107</v>
      </c>
      <c r="C50" s="17">
        <v>560567</v>
      </c>
      <c r="D50" s="22">
        <v>572007.30000000005</v>
      </c>
    </row>
    <row r="51" spans="2:4" x14ac:dyDescent="0.25">
      <c r="B51" s="6" t="s">
        <v>8</v>
      </c>
      <c r="C51" s="28">
        <f>+C52</f>
        <v>1499871</v>
      </c>
      <c r="D51" s="22">
        <v>0</v>
      </c>
    </row>
    <row r="52" spans="2:4" x14ac:dyDescent="0.25">
      <c r="B52" s="6" t="s">
        <v>92</v>
      </c>
      <c r="C52" s="16">
        <v>1499871</v>
      </c>
      <c r="D52" s="22">
        <v>0</v>
      </c>
    </row>
    <row r="53" spans="2:4" x14ac:dyDescent="0.25">
      <c r="B53" s="7" t="s">
        <v>108</v>
      </c>
      <c r="C53" s="17">
        <v>1499871</v>
      </c>
      <c r="D53" s="22">
        <v>0</v>
      </c>
    </row>
    <row r="54" spans="2:4" x14ac:dyDescent="0.25">
      <c r="B54" s="6" t="s">
        <v>9</v>
      </c>
      <c r="C54" s="28">
        <f>+C56</f>
        <v>50000</v>
      </c>
      <c r="D54" s="27">
        <v>50000</v>
      </c>
    </row>
    <row r="55" spans="2:4" x14ac:dyDescent="0.25">
      <c r="B55" s="6" t="s">
        <v>109</v>
      </c>
      <c r="C55" s="16">
        <v>50000</v>
      </c>
      <c r="D55" s="23">
        <v>50000</v>
      </c>
    </row>
    <row r="56" spans="2:4" x14ac:dyDescent="0.25">
      <c r="B56" s="7" t="s">
        <v>93</v>
      </c>
      <c r="C56" s="17">
        <v>50000</v>
      </c>
      <c r="D56" s="24">
        <v>50000</v>
      </c>
    </row>
    <row r="57" spans="2:4" x14ac:dyDescent="0.25">
      <c r="B57" s="6" t="s">
        <v>10</v>
      </c>
      <c r="C57" s="28">
        <f>+C58+C60+C62</f>
        <v>1023520</v>
      </c>
      <c r="D57" s="27">
        <f>+D58+D60</f>
        <v>590000</v>
      </c>
    </row>
    <row r="58" spans="2:4" x14ac:dyDescent="0.25">
      <c r="B58" s="6" t="s">
        <v>94</v>
      </c>
      <c r="C58" s="16">
        <f>+C59</f>
        <v>792000</v>
      </c>
      <c r="D58" s="23">
        <v>240000</v>
      </c>
    </row>
    <row r="59" spans="2:4" ht="15.75" customHeight="1" x14ac:dyDescent="0.25">
      <c r="B59" s="7" t="s">
        <v>95</v>
      </c>
      <c r="C59" s="17">
        <v>792000</v>
      </c>
      <c r="D59" s="22">
        <v>240000</v>
      </c>
    </row>
    <row r="60" spans="2:4" ht="15.75" customHeight="1" x14ac:dyDescent="0.25">
      <c r="B60" s="6" t="s">
        <v>97</v>
      </c>
      <c r="C60" s="16">
        <f>+C61</f>
        <v>131520</v>
      </c>
      <c r="D60" s="23">
        <v>350000</v>
      </c>
    </row>
    <row r="61" spans="2:4" ht="15.75" customHeight="1" x14ac:dyDescent="0.25">
      <c r="B61" s="7" t="s">
        <v>96</v>
      </c>
      <c r="C61" s="17">
        <v>131520</v>
      </c>
      <c r="D61" s="22">
        <v>350000</v>
      </c>
    </row>
    <row r="62" spans="2:4" ht="15.75" customHeight="1" x14ac:dyDescent="0.25">
      <c r="B62" s="6" t="s">
        <v>98</v>
      </c>
      <c r="C62" s="16">
        <f>+C63</f>
        <v>100000</v>
      </c>
      <c r="D62" s="22">
        <v>0</v>
      </c>
    </row>
    <row r="63" spans="2:4" x14ac:dyDescent="0.25">
      <c r="B63" s="7" t="s">
        <v>99</v>
      </c>
      <c r="C63" s="17">
        <v>100000</v>
      </c>
      <c r="D63" s="23">
        <v>0</v>
      </c>
    </row>
    <row r="64" spans="2:4" x14ac:dyDescent="0.25">
      <c r="B64" s="6" t="s">
        <v>11</v>
      </c>
      <c r="C64" s="28">
        <f>+C65</f>
        <v>200000</v>
      </c>
      <c r="D64" s="27">
        <v>41600</v>
      </c>
    </row>
    <row r="65" spans="2:5" x14ac:dyDescent="0.25">
      <c r="B65" s="7" t="s">
        <v>100</v>
      </c>
      <c r="C65" s="16">
        <v>200000</v>
      </c>
      <c r="D65" s="24">
        <v>41600</v>
      </c>
    </row>
    <row r="66" spans="2:5" x14ac:dyDescent="0.25">
      <c r="B66" s="7" t="s">
        <v>70</v>
      </c>
      <c r="C66" s="17">
        <v>200000</v>
      </c>
      <c r="D66" s="24">
        <v>41600</v>
      </c>
    </row>
    <row r="67" spans="2:5" x14ac:dyDescent="0.25">
      <c r="B67" s="6" t="s">
        <v>101</v>
      </c>
      <c r="C67" s="28">
        <f>+C71</f>
        <v>500000</v>
      </c>
      <c r="D67" s="27">
        <f>+D68+D71</f>
        <v>1883689.71</v>
      </c>
    </row>
    <row r="68" spans="2:5" x14ac:dyDescent="0.25">
      <c r="B68" s="6" t="s">
        <v>123</v>
      </c>
      <c r="C68" s="28"/>
      <c r="D68" s="23">
        <f>+D69+D70</f>
        <v>781651.83</v>
      </c>
    </row>
    <row r="69" spans="2:5" ht="17.25" customHeight="1" x14ac:dyDescent="0.25">
      <c r="B69" s="7" t="s">
        <v>50</v>
      </c>
      <c r="C69" s="17">
        <v>0</v>
      </c>
      <c r="D69" s="22">
        <v>772801.83</v>
      </c>
    </row>
    <row r="70" spans="2:5" ht="17.25" customHeight="1" x14ac:dyDescent="0.25">
      <c r="B70" s="7" t="s">
        <v>53</v>
      </c>
      <c r="C70" s="17">
        <v>0</v>
      </c>
      <c r="D70" s="22">
        <v>8850</v>
      </c>
      <c r="E70" s="25"/>
    </row>
    <row r="71" spans="2:5" ht="18.75" customHeight="1" x14ac:dyDescent="0.25">
      <c r="B71" s="6" t="s">
        <v>51</v>
      </c>
      <c r="C71" s="16">
        <f>+C72+C73</f>
        <v>500000</v>
      </c>
      <c r="D71" s="23">
        <f>+D72+D73</f>
        <v>1102037.8799999999</v>
      </c>
    </row>
    <row r="72" spans="2:5" ht="17.25" customHeight="1" x14ac:dyDescent="0.25">
      <c r="B72" s="30" t="s">
        <v>52</v>
      </c>
      <c r="C72" s="17">
        <v>500000</v>
      </c>
      <c r="D72" s="22">
        <v>1007037.88</v>
      </c>
    </row>
    <row r="73" spans="2:5" x14ac:dyDescent="0.25">
      <c r="B73" s="7" t="s">
        <v>54</v>
      </c>
      <c r="C73" s="17">
        <v>0</v>
      </c>
      <c r="D73" s="22">
        <v>95000</v>
      </c>
      <c r="E73" s="25"/>
    </row>
    <row r="74" spans="2:5" x14ac:dyDescent="0.25">
      <c r="B74" s="6" t="s">
        <v>12</v>
      </c>
      <c r="C74" s="28">
        <f>+C77</f>
        <v>96600</v>
      </c>
      <c r="D74" s="27">
        <f>+D75+D77+D79+D80</f>
        <v>652893.69999999995</v>
      </c>
    </row>
    <row r="75" spans="2:5" x14ac:dyDescent="0.25">
      <c r="B75" s="7" t="s">
        <v>55</v>
      </c>
      <c r="C75" s="17"/>
      <c r="D75" s="22">
        <v>21300</v>
      </c>
    </row>
    <row r="76" spans="2:5" ht="30" x14ac:dyDescent="0.25">
      <c r="B76" s="6" t="s">
        <v>110</v>
      </c>
      <c r="C76" s="17"/>
    </row>
    <row r="77" spans="2:5" x14ac:dyDescent="0.25">
      <c r="B77" s="7" t="s">
        <v>57</v>
      </c>
      <c r="C77" s="17">
        <v>96600</v>
      </c>
      <c r="D77" s="22">
        <v>572093.69999999995</v>
      </c>
    </row>
    <row r="78" spans="2:5" x14ac:dyDescent="0.25">
      <c r="B78" s="6" t="s">
        <v>111</v>
      </c>
      <c r="C78" s="17"/>
      <c r="D78" s="23">
        <f>+D79+D80</f>
        <v>59500</v>
      </c>
    </row>
    <row r="79" spans="2:5" x14ac:dyDescent="0.25">
      <c r="B79" s="7" t="s">
        <v>56</v>
      </c>
      <c r="C79" s="17"/>
      <c r="D79" s="22">
        <v>30000</v>
      </c>
    </row>
    <row r="80" spans="2:5" x14ac:dyDescent="0.25">
      <c r="B80" s="7" t="s">
        <v>58</v>
      </c>
      <c r="C80" s="17"/>
      <c r="D80" s="22">
        <v>29500</v>
      </c>
      <c r="E80" s="25"/>
    </row>
    <row r="81" spans="2:5" x14ac:dyDescent="0.25">
      <c r="B81" s="6" t="s">
        <v>13</v>
      </c>
      <c r="C81" s="28">
        <f>+C82+C84</f>
        <v>366665</v>
      </c>
      <c r="D81" s="27">
        <f>+D83+D84</f>
        <v>818257.95</v>
      </c>
    </row>
    <row r="82" spans="2:5" x14ac:dyDescent="0.25">
      <c r="B82" s="6" t="s">
        <v>112</v>
      </c>
      <c r="C82" s="17"/>
      <c r="D82" s="23">
        <v>88500</v>
      </c>
    </row>
    <row r="83" spans="2:5" x14ac:dyDescent="0.25">
      <c r="B83" s="7" t="s">
        <v>59</v>
      </c>
      <c r="C83" s="17"/>
      <c r="D83" s="22">
        <v>88500</v>
      </c>
    </row>
    <row r="84" spans="2:5" x14ac:dyDescent="0.25">
      <c r="B84" s="6" t="s">
        <v>113</v>
      </c>
      <c r="C84" s="16">
        <f>+C85</f>
        <v>366665</v>
      </c>
      <c r="D84" s="22">
        <f>+D85+D86</f>
        <v>729757.95</v>
      </c>
    </row>
    <row r="85" spans="2:5" x14ac:dyDescent="0.25">
      <c r="B85" s="7" t="s">
        <v>75</v>
      </c>
      <c r="C85" s="17">
        <v>366665</v>
      </c>
      <c r="D85" s="22">
        <v>276228</v>
      </c>
    </row>
    <row r="86" spans="2:5" x14ac:dyDescent="0.25">
      <c r="B86" s="7" t="s">
        <v>60</v>
      </c>
      <c r="C86" s="17">
        <v>0</v>
      </c>
      <c r="D86" s="22">
        <v>453529.95</v>
      </c>
      <c r="E86" s="25"/>
    </row>
    <row r="87" spans="2:5" x14ac:dyDescent="0.25">
      <c r="B87" s="6" t="s">
        <v>14</v>
      </c>
      <c r="C87" s="15">
        <f>SUM(C88:C95)</f>
        <v>1919290</v>
      </c>
      <c r="D87" s="27">
        <f>+D88+D89+D90+D92+D93+D94+D95</f>
        <v>1299727.68</v>
      </c>
    </row>
    <row r="88" spans="2:5" x14ac:dyDescent="0.25">
      <c r="B88" s="7" t="s">
        <v>15</v>
      </c>
      <c r="C88" s="17">
        <v>332290</v>
      </c>
      <c r="D88" s="22">
        <v>259560.22</v>
      </c>
    </row>
    <row r="89" spans="2:5" x14ac:dyDescent="0.25">
      <c r="B89" s="7" t="s">
        <v>61</v>
      </c>
      <c r="C89" s="17"/>
      <c r="D89" s="22">
        <v>150000</v>
      </c>
    </row>
    <row r="90" spans="2:5" x14ac:dyDescent="0.25">
      <c r="B90" s="7" t="s">
        <v>16</v>
      </c>
      <c r="C90" s="17">
        <v>147000</v>
      </c>
      <c r="D90" s="22">
        <v>220215.66</v>
      </c>
    </row>
    <row r="91" spans="2:5" x14ac:dyDescent="0.25">
      <c r="B91" s="7" t="s">
        <v>17</v>
      </c>
      <c r="C91" s="17">
        <v>50000</v>
      </c>
      <c r="D91" s="22">
        <v>0</v>
      </c>
    </row>
    <row r="92" spans="2:5" x14ac:dyDescent="0.25">
      <c r="B92" s="7" t="s">
        <v>18</v>
      </c>
      <c r="C92" s="17">
        <v>100000</v>
      </c>
      <c r="D92" s="22">
        <v>100000</v>
      </c>
    </row>
    <row r="93" spans="2:5" x14ac:dyDescent="0.25">
      <c r="B93" s="7" t="s">
        <v>19</v>
      </c>
      <c r="C93" s="17">
        <v>1190000</v>
      </c>
      <c r="D93" s="22">
        <v>250000</v>
      </c>
    </row>
    <row r="94" spans="2:5" x14ac:dyDescent="0.25">
      <c r="B94" s="7" t="s">
        <v>62</v>
      </c>
      <c r="C94" s="17"/>
      <c r="D94" s="22">
        <v>5700</v>
      </c>
    </row>
    <row r="95" spans="2:5" x14ac:dyDescent="0.25">
      <c r="B95" s="6" t="s">
        <v>20</v>
      </c>
      <c r="C95" s="16">
        <v>100000</v>
      </c>
      <c r="D95" s="23">
        <f>+D96+D98+D100+D102+D104+D106</f>
        <v>314251.8</v>
      </c>
    </row>
    <row r="96" spans="2:5" x14ac:dyDescent="0.25">
      <c r="B96" s="6" t="s">
        <v>121</v>
      </c>
      <c r="C96" s="16"/>
      <c r="D96" s="23">
        <v>50000</v>
      </c>
    </row>
    <row r="97" spans="2:4" x14ac:dyDescent="0.25">
      <c r="B97" s="7" t="s">
        <v>122</v>
      </c>
      <c r="C97" s="16">
        <v>0</v>
      </c>
      <c r="D97" s="22">
        <v>50000</v>
      </c>
    </row>
    <row r="98" spans="2:4" ht="30" x14ac:dyDescent="0.25">
      <c r="B98" s="6" t="s">
        <v>63</v>
      </c>
      <c r="C98" s="29">
        <f>+C103</f>
        <v>100000</v>
      </c>
      <c r="D98" s="23">
        <f>+D99</f>
        <v>183051.8</v>
      </c>
    </row>
    <row r="99" spans="2:4" x14ac:dyDescent="0.25">
      <c r="B99" s="7" t="s">
        <v>71</v>
      </c>
      <c r="C99" s="17"/>
      <c r="D99" s="24">
        <v>183051.8</v>
      </c>
    </row>
    <row r="100" spans="2:4" x14ac:dyDescent="0.25">
      <c r="B100" s="6" t="s">
        <v>64</v>
      </c>
      <c r="C100" s="17"/>
      <c r="D100" s="23">
        <f>+D101</f>
        <v>60000</v>
      </c>
    </row>
    <row r="101" spans="2:4" x14ac:dyDescent="0.25">
      <c r="B101" s="7" t="s">
        <v>72</v>
      </c>
      <c r="C101" s="17"/>
      <c r="D101" s="24">
        <v>60000</v>
      </c>
    </row>
    <row r="102" spans="2:4" x14ac:dyDescent="0.25">
      <c r="B102" s="6" t="s">
        <v>65</v>
      </c>
      <c r="C102" s="17"/>
      <c r="D102" s="23">
        <v>1800</v>
      </c>
    </row>
    <row r="103" spans="2:4" x14ac:dyDescent="0.25">
      <c r="B103" s="7" t="s">
        <v>73</v>
      </c>
      <c r="C103" s="17">
        <v>100000</v>
      </c>
      <c r="D103" s="22">
        <v>1800</v>
      </c>
    </row>
    <row r="104" spans="2:4" x14ac:dyDescent="0.25">
      <c r="B104" s="6" t="s">
        <v>66</v>
      </c>
      <c r="C104" s="17">
        <v>0</v>
      </c>
      <c r="D104" s="23">
        <f>+D105</f>
        <v>5400</v>
      </c>
    </row>
    <row r="105" spans="2:4" x14ac:dyDescent="0.25">
      <c r="B105" s="7" t="s">
        <v>67</v>
      </c>
      <c r="C105" s="17">
        <v>0</v>
      </c>
      <c r="D105" s="22">
        <v>5400</v>
      </c>
    </row>
    <row r="106" spans="2:4" x14ac:dyDescent="0.25">
      <c r="B106" s="6" t="s">
        <v>68</v>
      </c>
      <c r="C106" s="17">
        <v>0</v>
      </c>
      <c r="D106" s="23">
        <v>14000</v>
      </c>
    </row>
    <row r="107" spans="2:4" x14ac:dyDescent="0.25">
      <c r="B107" s="7" t="s">
        <v>69</v>
      </c>
      <c r="C107" s="17">
        <v>0</v>
      </c>
      <c r="D107" s="22">
        <v>14000</v>
      </c>
    </row>
    <row r="108" spans="2:4" x14ac:dyDescent="0.25">
      <c r="B108" s="6" t="s">
        <v>21</v>
      </c>
      <c r="C108" s="16">
        <f>+C109+C111+C113+C115</f>
        <v>1920776</v>
      </c>
      <c r="D108" s="23">
        <v>0</v>
      </c>
    </row>
    <row r="109" spans="2:4" x14ac:dyDescent="0.25">
      <c r="B109" s="6" t="s">
        <v>114</v>
      </c>
      <c r="C109" s="16">
        <v>368619</v>
      </c>
      <c r="D109" s="23">
        <v>0</v>
      </c>
    </row>
    <row r="110" spans="2:4" x14ac:dyDescent="0.25">
      <c r="B110" s="7" t="s">
        <v>115</v>
      </c>
      <c r="C110" s="17">
        <v>368619</v>
      </c>
      <c r="D110" s="22">
        <v>0</v>
      </c>
    </row>
    <row r="111" spans="2:4" x14ac:dyDescent="0.25">
      <c r="B111" s="6" t="s">
        <v>45</v>
      </c>
      <c r="C111" s="16">
        <v>600000</v>
      </c>
      <c r="D111" s="22">
        <v>0</v>
      </c>
    </row>
    <row r="112" spans="2:4" x14ac:dyDescent="0.25">
      <c r="B112" s="7" t="s">
        <v>116</v>
      </c>
      <c r="C112" s="17">
        <v>600000</v>
      </c>
      <c r="D112" s="22">
        <v>0</v>
      </c>
    </row>
    <row r="113" spans="2:10" x14ac:dyDescent="0.25">
      <c r="B113" s="6" t="s">
        <v>46</v>
      </c>
      <c r="C113" s="16">
        <f>+C114</f>
        <v>652157</v>
      </c>
      <c r="D113" s="22">
        <v>0</v>
      </c>
    </row>
    <row r="114" spans="2:10" x14ac:dyDescent="0.25">
      <c r="B114" s="7" t="s">
        <v>117</v>
      </c>
      <c r="C114" s="17">
        <v>652157</v>
      </c>
      <c r="D114" s="22">
        <v>0</v>
      </c>
    </row>
    <row r="115" spans="2:10" x14ac:dyDescent="0.25">
      <c r="B115" s="6" t="s">
        <v>120</v>
      </c>
      <c r="C115" s="16">
        <f>+C116</f>
        <v>300000</v>
      </c>
      <c r="D115" s="22">
        <v>0</v>
      </c>
    </row>
    <row r="116" spans="2:10" x14ac:dyDescent="0.25">
      <c r="B116" s="6" t="s">
        <v>119</v>
      </c>
      <c r="C116" s="17">
        <v>300000</v>
      </c>
      <c r="D116" s="22">
        <v>0</v>
      </c>
    </row>
    <row r="117" spans="2:10" x14ac:dyDescent="0.25">
      <c r="B117" s="7" t="s">
        <v>118</v>
      </c>
      <c r="C117" s="17">
        <v>300000</v>
      </c>
      <c r="D117" s="22">
        <v>0</v>
      </c>
    </row>
    <row r="118" spans="2:10" x14ac:dyDescent="0.25">
      <c r="B118" s="8" t="s">
        <v>22</v>
      </c>
      <c r="C118" s="18">
        <f>+C10</f>
        <v>58074067</v>
      </c>
      <c r="D118" s="18">
        <f>+D10</f>
        <v>6536876.3399999999</v>
      </c>
    </row>
    <row r="119" spans="2:10" x14ac:dyDescent="0.25">
      <c r="B119" s="4" t="s">
        <v>48</v>
      </c>
    </row>
    <row r="123" spans="2:10" ht="18.75" x14ac:dyDescent="0.3">
      <c r="C123" s="12"/>
      <c r="I123" s="12"/>
      <c r="J123" s="22"/>
    </row>
    <row r="124" spans="2:10" ht="18.75" x14ac:dyDescent="0.3">
      <c r="B124" s="9" t="s">
        <v>23</v>
      </c>
      <c r="C124"/>
      <c r="D124" s="12" t="s">
        <v>24</v>
      </c>
      <c r="E124" s="22"/>
      <c r="I124" s="13"/>
      <c r="J124" s="22"/>
    </row>
    <row r="125" spans="2:10" x14ac:dyDescent="0.25">
      <c r="B125" s="10" t="s">
        <v>25</v>
      </c>
      <c r="C125"/>
      <c r="D125" s="13" t="s">
        <v>26</v>
      </c>
      <c r="E125" s="22"/>
    </row>
    <row r="129" spans="2:2" ht="15.75" thickBot="1" x14ac:dyDescent="0.3"/>
    <row r="130" spans="2:2" ht="30.75" thickBot="1" x14ac:dyDescent="0.3">
      <c r="B130" s="11" t="s">
        <v>27</v>
      </c>
    </row>
    <row r="131" spans="2:2" ht="30.75" thickBot="1" x14ac:dyDescent="0.3">
      <c r="B131" s="2" t="s">
        <v>28</v>
      </c>
    </row>
    <row r="132" spans="2:2" ht="60.75" thickBot="1" x14ac:dyDescent="0.3">
      <c r="B132" s="3" t="s">
        <v>29</v>
      </c>
    </row>
    <row r="133" spans="2:2" x14ac:dyDescent="0.25">
      <c r="B133" s="4" t="s">
        <v>30</v>
      </c>
    </row>
  </sheetData>
  <mergeCells count="7">
    <mergeCell ref="D8:D9"/>
    <mergeCell ref="B3:C3"/>
    <mergeCell ref="B4:C4"/>
    <mergeCell ref="B5:C5"/>
    <mergeCell ref="B6:C6"/>
    <mergeCell ref="B8:B9"/>
    <mergeCell ref="C8:C9"/>
  </mergeCells>
  <pageMargins left="0.7" right="0.7" top="0.75" bottom="0.75" header="0.3" footer="0.3"/>
  <pageSetup paperSize="9" orientation="portrait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Leyda  Pascual</dc:creator>
  <cp:lastModifiedBy>Diana Elizabeth Santana</cp:lastModifiedBy>
  <dcterms:created xsi:type="dcterms:W3CDTF">2023-02-06T16:06:53Z</dcterms:created>
  <dcterms:modified xsi:type="dcterms:W3CDTF">2023-04-14T13:05:48Z</dcterms:modified>
</cp:coreProperties>
</file>