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805BC983DF1695E8F175C6486C4874233E8BF468" xr6:coauthVersionLast="47" xr6:coauthVersionMax="47" xr10:uidLastSave="{F8F13693-DE4D-4111-BCFB-C9627D0A61D8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A12" i="107" s="1"/>
  <c r="A15" i="107" s="1"/>
  <c r="A18" i="107" s="1"/>
  <c r="A19" i="107" s="1"/>
  <c r="A22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L78" i="107"/>
  <c r="M78" i="107" s="1"/>
  <c r="L79" i="107"/>
  <c r="M79" i="107" s="1"/>
  <c r="L80" i="107"/>
  <c r="M80" i="107" s="1"/>
  <c r="L81" i="107"/>
  <c r="M81" i="107" s="1"/>
  <c r="L82" i="107"/>
  <c r="M82" i="107" s="1"/>
  <c r="L64" i="107"/>
  <c r="M64" i="107" s="1"/>
  <c r="L65" i="107"/>
  <c r="M65" i="107" s="1"/>
  <c r="L66" i="107"/>
  <c r="L67" i="107"/>
  <c r="M67" i="107" s="1"/>
  <c r="L68" i="107"/>
  <c r="L69" i="107"/>
  <c r="L70" i="107"/>
  <c r="M70" i="107" s="1"/>
  <c r="L71" i="107"/>
  <c r="M71" i="107" s="1"/>
  <c r="L72" i="107"/>
  <c r="L73" i="107"/>
  <c r="M73" i="107" s="1"/>
  <c r="L74" i="107"/>
  <c r="M74" i="107" s="1"/>
  <c r="L57" i="107"/>
  <c r="L58" i="107"/>
  <c r="M58" i="107" s="1"/>
  <c r="L26" i="107"/>
  <c r="M26" i="107" s="1"/>
  <c r="L27" i="107"/>
  <c r="M27" i="107" s="1"/>
  <c r="L28" i="107"/>
  <c r="M28" i="107" s="1"/>
  <c r="L29" i="107"/>
  <c r="L30" i="107"/>
  <c r="M30" i="107" s="1"/>
  <c r="L31" i="107"/>
  <c r="M31" i="107" s="1"/>
  <c r="L32" i="107"/>
  <c r="L33" i="107"/>
  <c r="M33" i="107" s="1"/>
  <c r="L34" i="107"/>
  <c r="M34" i="107" s="1"/>
  <c r="L35" i="107"/>
  <c r="M35" i="107" s="1"/>
  <c r="L36" i="107"/>
  <c r="L37" i="107"/>
  <c r="L38" i="107"/>
  <c r="M38" i="107" s="1"/>
  <c r="L39" i="107"/>
  <c r="M39" i="107" s="1"/>
  <c r="L40" i="107"/>
  <c r="M40" i="107" s="1"/>
  <c r="L41" i="107"/>
  <c r="M41" i="107" s="1"/>
  <c r="L42" i="107"/>
  <c r="M42" i="107" s="1"/>
  <c r="L43" i="107"/>
  <c r="M43" i="107" s="1"/>
  <c r="L44" i="107"/>
  <c r="L19" i="107"/>
  <c r="L12" i="107"/>
  <c r="M12" i="107" s="1"/>
  <c r="L6" i="107"/>
  <c r="M6" i="107" s="1"/>
  <c r="L7" i="107"/>
  <c r="M7" i="107" s="1"/>
  <c r="L8" i="107"/>
  <c r="M8" i="107" s="1"/>
  <c r="L5" i="107"/>
  <c r="M5" i="107" s="1"/>
  <c r="M68" i="107"/>
  <c r="M72" i="107"/>
  <c r="L50" i="107"/>
  <c r="M50" i="107" s="1"/>
  <c r="M57" i="107"/>
  <c r="K83" i="107"/>
  <c r="J83" i="107"/>
  <c r="I83" i="107"/>
  <c r="H83" i="107"/>
  <c r="G83" i="107"/>
  <c r="E83" i="107"/>
  <c r="L77" i="107"/>
  <c r="K75" i="107"/>
  <c r="J75" i="107"/>
  <c r="I75" i="107"/>
  <c r="H75" i="107"/>
  <c r="G75" i="107"/>
  <c r="E75" i="107"/>
  <c r="M69" i="107"/>
  <c r="M66" i="107"/>
  <c r="K62" i="107"/>
  <c r="J62" i="107"/>
  <c r="I62" i="107"/>
  <c r="H62" i="107"/>
  <c r="G62" i="107"/>
  <c r="E62" i="107"/>
  <c r="L61" i="107"/>
  <c r="M61" i="107" s="1"/>
  <c r="K59" i="107"/>
  <c r="J59" i="107"/>
  <c r="I59" i="107"/>
  <c r="H59" i="107"/>
  <c r="G59" i="107"/>
  <c r="E59" i="107"/>
  <c r="L56" i="107"/>
  <c r="G54" i="107"/>
  <c r="E54" i="107"/>
  <c r="L53" i="107"/>
  <c r="L54" i="107" s="1"/>
  <c r="G51" i="107"/>
  <c r="E51" i="107"/>
  <c r="G48" i="107"/>
  <c r="E48" i="107"/>
  <c r="L47" i="107"/>
  <c r="L48" i="107" s="1"/>
  <c r="K45" i="107"/>
  <c r="J45" i="107"/>
  <c r="I45" i="107"/>
  <c r="H45" i="107"/>
  <c r="G45" i="107"/>
  <c r="E45" i="107"/>
  <c r="M44" i="107"/>
  <c r="M37" i="107"/>
  <c r="M36" i="107"/>
  <c r="M32" i="107"/>
  <c r="M29" i="107"/>
  <c r="L25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M19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K9" i="107"/>
  <c r="J9" i="107"/>
  <c r="I9" i="107"/>
  <c r="H9" i="107"/>
  <c r="G9" i="107"/>
  <c r="E9" i="107"/>
  <c r="A6" i="107"/>
  <c r="A7" i="107" s="1"/>
  <c r="I85" i="107" l="1"/>
  <c r="K85" i="107"/>
  <c r="L51" i="107"/>
  <c r="M51" i="107" s="1"/>
  <c r="A47" i="107"/>
  <c r="A50" i="107" s="1"/>
  <c r="A53" i="107" s="1"/>
  <c r="A56" i="107" s="1"/>
  <c r="L83" i="107"/>
  <c r="M83" i="107" s="1"/>
  <c r="M16" i="107"/>
  <c r="J85" i="107"/>
  <c r="H85" i="107"/>
  <c r="E85" i="107"/>
  <c r="D86" i="107" s="1"/>
  <c r="M53" i="107"/>
  <c r="L59" i="107"/>
  <c r="M59" i="107" s="1"/>
  <c r="M48" i="107"/>
  <c r="M54" i="107"/>
  <c r="L75" i="107"/>
  <c r="M75" i="107" s="1"/>
  <c r="L45" i="107"/>
  <c r="M45" i="107" s="1"/>
  <c r="M25" i="107"/>
  <c r="L9" i="107"/>
  <c r="M9" i="107" s="1"/>
  <c r="M23" i="107"/>
  <c r="L13" i="107"/>
  <c r="M13" i="107" s="1"/>
  <c r="L20" i="107"/>
  <c r="M20" i="107" s="1"/>
  <c r="M22" i="107"/>
  <c r="M47" i="107"/>
  <c r="M56" i="107"/>
  <c r="L62" i="107"/>
  <c r="M62" i="107" s="1"/>
  <c r="M77" i="107"/>
  <c r="G85" i="107"/>
  <c r="L85" i="107" l="1"/>
  <c r="M85" i="107" s="1"/>
  <c r="F87" i="107" s="1"/>
  <c r="A57" i="107"/>
  <c r="A58" i="107" s="1"/>
  <c r="A61" i="107" s="1"/>
  <c r="F86" i="107"/>
  <c r="A64" i="107" l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s="1"/>
  <c r="A77" i="107" l="1"/>
  <c r="A78" i="107" s="1"/>
  <c r="A79" i="107" s="1"/>
  <c r="A80" i="107" s="1"/>
  <c r="A81" i="107" s="1"/>
  <c r="A82" i="107" s="1"/>
</calcChain>
</file>

<file path=xl/sharedStrings.xml><?xml version="1.0" encoding="utf-8"?>
<sst xmlns="http://schemas.openxmlformats.org/spreadsheetml/2006/main" count="303" uniqueCount="137">
  <si>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</si>
  <si>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</si>
  <si>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</si>
  <si>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</si>
  <si>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</si>
  <si>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</si>
  <si>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</si>
  <si>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</si>
  <si>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</si>
  <si>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</si>
  <si>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</si>
  <si>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</si>
  <si>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>JESSICA ODESSY NINA OVALLE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</si>
  <si>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</si>
  <si>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</si>
  <si>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</si>
  <si>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</si>
  <si>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</si>
  <si>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</si>
  <si>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</si>
  <si>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</si>
  <si>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</si>
  <si>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</si>
  <si>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</si>
  <si>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</si>
  <si>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</si>
  <si>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</si>
  <si>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</si>
  <si>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</si>
  <si>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</si>
  <si>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</si>
  <si>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</si>
  <si>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</si>
  <si>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</si>
  <si>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</si>
  <si>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</si>
  <si>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</si>
  <si>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ALTAGRACIA DE LOS M. DIAZ P.</t>
  </si>
  <si>
    <t>MERCEDES ALT. CLETO C.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</si>
  <si>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</si>
  <si>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</si>
  <si>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</si>
  <si>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</si>
  <si>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</si>
  <si>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</si>
  <si>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</si>
  <si>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</si>
  <si>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</si>
  <si>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</si>
  <si>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</si>
  <si>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</si>
  <si>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</si>
  <si>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</si>
  <si>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</si>
  <si>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</si>
  <si>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</si>
  <si>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</si>
  <si>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</si>
  <si>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</si>
  <si>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</si>
  <si>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</si>
  <si>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</si>
  <si>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</si>
  <si>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</si>
  <si>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</si>
  <si>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</si>
  <si>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</si>
  <si>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</si>
  <si>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</si>
  <si>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</si>
  <si>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</si>
  <si>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</si>
  <si>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</si>
  <si>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</si>
  <si>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</si>
  <si>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</si>
  <si>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</si>
  <si>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</si>
  <si>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</si>
  <si>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</si>
  <si>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</si>
  <si>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DOMINGO NAZARIO MOLINUEVO MOTA</t>
  </si>
  <si>
    <t>MARI EUGENIA LAUREANO GONZALEZ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</si>
  <si>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</si>
  <si>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</si>
  <si>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</si>
  <si>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</si>
  <si>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</si>
  <si>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</si>
  <si>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</si>
  <si>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</si>
  <si>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</si>
  <si>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</si>
  <si>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</si>
  <si>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</si>
  <si>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</si>
  <si>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</si>
  <si>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</si>
  <si>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</si>
  <si>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</si>
  <si>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</si>
  <si>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</si>
  <si>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</si>
  <si>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</si>
  <si>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</si>
  <si>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</si>
  <si>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</si>
  <si>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</si>
  <si>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</si>
  <si>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</si>
  <si>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</si>
  <si>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</si>
  <si>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</si>
  <si>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</si>
  <si>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</si>
  <si>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</si>
  <si>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</si>
  <si>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</si>
  <si>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</si>
  <si>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</si>
  <si>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</si>
  <si>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</si>
  <si>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YOHNNI DARIANNO COTES PAYANO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</si>
  <si>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</si>
  <si>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</si>
  <si>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</si>
  <si>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</si>
  <si>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</si>
  <si>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</si>
  <si>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</si>
  <si>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\</t>
  </si>
  <si>
    <t>JESUS ALBERTO RIJO MEJIA</t>
  </si>
  <si>
    <t>SUPERVISOR MAYORDOMIA</t>
  </si>
  <si>
    <t>ANA IRIS ROSARIO BATISTA</t>
  </si>
  <si>
    <t>JORGE MANUEL GONZALEZ GOMEZ</t>
  </si>
  <si>
    <t>TOTAL NETO</t>
  </si>
  <si>
    <t xml:space="preserve"> Empleados Fijos Correspondiente al mes de marzo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</si>
</sst>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86</xdr:row>
      <xdr:rowOff>47625</xdr:rowOff>
    </xdr:from>
    <xdr:to>
      <xdr:col>6</xdr:col>
      <xdr:colOff>173354</xdr:colOff>
      <xdr:row>86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87</xdr:row>
      <xdr:rowOff>57150</xdr:rowOff>
    </xdr:from>
    <xdr:to>
      <xdr:col>6</xdr:col>
      <xdr:colOff>247650</xdr:colOff>
      <xdr:row>87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87</xdr:row>
      <xdr:rowOff>164382</xdr:rowOff>
    </xdr:from>
    <xdr:to>
      <xdr:col>9</xdr:col>
      <xdr:colOff>152400</xdr:colOff>
      <xdr:row>98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86</xdr:row>
      <xdr:rowOff>47625</xdr:rowOff>
    </xdr:from>
    <xdr:to>
      <xdr:col>6</xdr:col>
      <xdr:colOff>278129</xdr:colOff>
      <xdr:row>86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87</xdr:row>
      <xdr:rowOff>57150</xdr:rowOff>
    </xdr:from>
    <xdr:to>
      <xdr:col>6</xdr:col>
      <xdr:colOff>352425</xdr:colOff>
      <xdr:row>87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5" ht="130.5" customHeight="1" x14ac:dyDescent="0.3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26.25" customHeight="1" x14ac:dyDescent="0.25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37.5" customHeight="1" x14ac:dyDescent="0.25">
      <c r="A3" s="14" t="s">
        <v>43</v>
      </c>
      <c r="B3" s="13" t="s">
        <v>0</v>
      </c>
      <c r="C3" s="13" t="s">
        <v>110</v>
      </c>
      <c r="D3" s="13" t="s">
        <v>34</v>
      </c>
      <c r="E3" s="13" t="s">
        <v>26</v>
      </c>
      <c r="F3" s="13" t="s">
        <v>27</v>
      </c>
      <c r="G3" s="15" t="s">
        <v>41</v>
      </c>
      <c r="H3" s="58" t="s">
        <v>123</v>
      </c>
      <c r="I3" s="58" t="s">
        <v>124</v>
      </c>
      <c r="J3" s="58" t="s">
        <v>125</v>
      </c>
      <c r="K3" s="58" t="s">
        <v>126</v>
      </c>
      <c r="L3" s="25" t="s">
        <v>109</v>
      </c>
      <c r="M3" s="24" t="s">
        <v>121</v>
      </c>
    </row>
    <row r="4" spans="1:15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5" ht="22.5" x14ac:dyDescent="0.25">
      <c r="A5" s="16">
        <v>1</v>
      </c>
      <c r="B5" s="38" t="s">
        <v>62</v>
      </c>
      <c r="C5" s="32" t="s">
        <v>116</v>
      </c>
      <c r="D5" s="21" t="s">
        <v>127</v>
      </c>
      <c r="E5" s="28" t="s">
        <v>63</v>
      </c>
      <c r="F5" s="23" t="s">
        <v>31</v>
      </c>
      <c r="G5" s="18">
        <v>245000</v>
      </c>
      <c r="H5" s="18">
        <v>7031.5</v>
      </c>
      <c r="I5" s="42">
        <v>46839.040000000001</v>
      </c>
      <c r="J5" s="18">
        <v>4943.8</v>
      </c>
      <c r="K5" s="18">
        <v>25</v>
      </c>
      <c r="L5" s="64">
        <f>H5+I5+J5+K5</f>
        <v>58839.34</v>
      </c>
      <c r="M5" s="39">
        <f>G5-L5</f>
        <v>186160.66</v>
      </c>
    </row>
    <row r="6" spans="1:15" ht="22.5" x14ac:dyDescent="0.25">
      <c r="A6" s="16">
        <f>A5+1</f>
        <v>2</v>
      </c>
      <c r="B6" s="38" t="s">
        <v>89</v>
      </c>
      <c r="C6" s="33" t="s">
        <v>116</v>
      </c>
      <c r="D6" s="21" t="s">
        <v>128</v>
      </c>
      <c r="E6" s="28" t="s">
        <v>90</v>
      </c>
      <c r="F6" s="23" t="s">
        <v>31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  <c r="O6" t="s">
        <v>130</v>
      </c>
    </row>
    <row r="7" spans="1:15" ht="22.5" x14ac:dyDescent="0.25">
      <c r="A7" s="16">
        <f t="shared" ref="A7" si="2">A6+1</f>
        <v>3</v>
      </c>
      <c r="B7" s="38" t="s">
        <v>64</v>
      </c>
      <c r="C7" s="33" t="s">
        <v>117</v>
      </c>
      <c r="D7" s="21" t="s">
        <v>129</v>
      </c>
      <c r="E7" s="28" t="s">
        <v>86</v>
      </c>
      <c r="F7" s="23" t="s">
        <v>32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5" ht="22.5" x14ac:dyDescent="0.25">
      <c r="A8" s="16">
        <v>4</v>
      </c>
      <c r="B8" s="38" t="s">
        <v>69</v>
      </c>
      <c r="C8" s="33" t="s">
        <v>117</v>
      </c>
      <c r="D8" s="21" t="s">
        <v>129</v>
      </c>
      <c r="E8" s="28" t="s">
        <v>70</v>
      </c>
      <c r="F8" s="23" t="s">
        <v>32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5" x14ac:dyDescent="0.25">
      <c r="A9" s="30"/>
      <c r="B9" s="40" t="s">
        <v>55</v>
      </c>
      <c r="C9" s="34"/>
      <c r="D9" s="20"/>
      <c r="E9" s="41">
        <f>COUNTA(E4:E8)</f>
        <v>4</v>
      </c>
      <c r="F9" s="41"/>
      <c r="G9" s="42">
        <f>SUM(G5:G8)</f>
        <v>490000</v>
      </c>
      <c r="H9" s="42">
        <f>SUM(H5:H8)</f>
        <v>14063</v>
      </c>
      <c r="I9" s="42">
        <f>SUM(I5:I8)</f>
        <v>75754.28</v>
      </c>
      <c r="J9" s="42">
        <f>SUM(J5:J8)</f>
        <v>12391.8</v>
      </c>
      <c r="K9" s="42">
        <f>SUM(K5:K8)</f>
        <v>100</v>
      </c>
      <c r="L9" s="64">
        <f>SUM(L5:L8)</f>
        <v>102309.08</v>
      </c>
      <c r="M9" s="39">
        <f t="shared" si="1"/>
        <v>387690.92</v>
      </c>
    </row>
    <row r="10" spans="1:15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5" ht="22.5" x14ac:dyDescent="0.25">
      <c r="A11" s="16">
        <f>A8+1</f>
        <v>5</v>
      </c>
      <c r="B11" s="38" t="s">
        <v>11</v>
      </c>
      <c r="C11" s="33" t="s">
        <v>117</v>
      </c>
      <c r="D11" s="20" t="s">
        <v>111</v>
      </c>
      <c r="E11" s="28" t="s">
        <v>48</v>
      </c>
      <c r="F11" s="28" t="s">
        <v>29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5" ht="22.5" x14ac:dyDescent="0.25">
      <c r="A12" s="16">
        <f>A11+1</f>
        <v>6</v>
      </c>
      <c r="B12" s="38" t="s">
        <v>23</v>
      </c>
      <c r="C12" s="33" t="s">
        <v>117</v>
      </c>
      <c r="D12" s="20" t="s">
        <v>111</v>
      </c>
      <c r="E12" s="28" t="s">
        <v>46</v>
      </c>
      <c r="F12" s="28" t="s">
        <v>30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5" x14ac:dyDescent="0.25">
      <c r="A13" s="16"/>
      <c r="B13" s="40" t="s">
        <v>55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5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5" x14ac:dyDescent="0.25">
      <c r="A15" s="16">
        <f>A12+1</f>
        <v>7</v>
      </c>
      <c r="B15" s="38" t="s">
        <v>103</v>
      </c>
      <c r="C15" s="33" t="s">
        <v>117</v>
      </c>
      <c r="D15" s="20" t="s">
        <v>104</v>
      </c>
      <c r="E15" s="28" t="s">
        <v>105</v>
      </c>
      <c r="F15" s="28" t="s">
        <v>32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5" x14ac:dyDescent="0.25">
      <c r="A16" s="16"/>
      <c r="B16" s="40" t="s">
        <v>55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17</v>
      </c>
      <c r="C18" s="33" t="s">
        <v>117</v>
      </c>
      <c r="D18" s="21" t="s">
        <v>28</v>
      </c>
      <c r="E18" s="28" t="s">
        <v>18</v>
      </c>
      <c r="F18" s="28" t="s">
        <v>29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12</v>
      </c>
      <c r="C19" s="33" t="s">
        <v>117</v>
      </c>
      <c r="D19" s="21" t="s">
        <v>28</v>
      </c>
      <c r="E19" s="28" t="s">
        <v>47</v>
      </c>
      <c r="F19" s="28" t="s">
        <v>29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55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67</v>
      </c>
      <c r="C22" s="35" t="s">
        <v>117</v>
      </c>
      <c r="D22" s="21" t="s">
        <v>85</v>
      </c>
      <c r="E22" s="45" t="s">
        <v>68</v>
      </c>
      <c r="F22" s="28" t="s">
        <v>30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55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38" t="s">
        <v>38</v>
      </c>
      <c r="C25" s="33" t="s">
        <v>117</v>
      </c>
      <c r="D25" s="21" t="s">
        <v>44</v>
      </c>
      <c r="E25" s="28" t="s">
        <v>1</v>
      </c>
      <c r="F25" s="23" t="s">
        <v>29</v>
      </c>
      <c r="G25" s="18">
        <v>29400</v>
      </c>
      <c r="H25" s="18">
        <v>843.78</v>
      </c>
      <c r="I25" s="18">
        <v>0</v>
      </c>
      <c r="J25" s="18">
        <v>893.76</v>
      </c>
      <c r="K25" s="18">
        <v>375</v>
      </c>
      <c r="L25" s="64">
        <f>H25+I25+K25+J25</f>
        <v>2112.54</v>
      </c>
      <c r="M25" s="39">
        <f t="shared" ref="M25:M45" si="10">G25-L25</f>
        <v>27287.46</v>
      </c>
    </row>
    <row r="26" spans="1:13" ht="33.75" x14ac:dyDescent="0.25">
      <c r="A26" s="16">
        <f t="shared" ref="A26:A44" si="11">A25+1</f>
        <v>12</v>
      </c>
      <c r="B26" s="19" t="s">
        <v>36</v>
      </c>
      <c r="C26" s="36" t="s">
        <v>116</v>
      </c>
      <c r="D26" s="21" t="s">
        <v>44</v>
      </c>
      <c r="E26" s="28" t="s">
        <v>45</v>
      </c>
      <c r="F26" s="23" t="s">
        <v>29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ref="L26:L44" si="12">H26+I26+K26+J26</f>
        <v>675.1</v>
      </c>
      <c r="M26" s="39">
        <f t="shared" si="10"/>
        <v>10324.9</v>
      </c>
    </row>
    <row r="27" spans="1:13" ht="33.75" x14ac:dyDescent="0.25">
      <c r="A27" s="16">
        <f t="shared" si="11"/>
        <v>13</v>
      </c>
      <c r="B27" s="19" t="s">
        <v>4</v>
      </c>
      <c r="C27" s="36" t="s">
        <v>116</v>
      </c>
      <c r="D27" s="21" t="s">
        <v>44</v>
      </c>
      <c r="E27" s="28" t="s">
        <v>5</v>
      </c>
      <c r="F27" s="23" t="s">
        <v>33</v>
      </c>
      <c r="G27" s="18">
        <v>11000</v>
      </c>
      <c r="H27" s="18">
        <v>315.7</v>
      </c>
      <c r="I27" s="18">
        <v>0</v>
      </c>
      <c r="J27" s="18">
        <v>334.4</v>
      </c>
      <c r="K27" s="18">
        <v>25</v>
      </c>
      <c r="L27" s="64">
        <f t="shared" si="12"/>
        <v>675.1</v>
      </c>
      <c r="M27" s="39">
        <f t="shared" si="10"/>
        <v>10324.9</v>
      </c>
    </row>
    <row r="28" spans="1:13" ht="33.75" x14ac:dyDescent="0.25">
      <c r="A28" s="16">
        <f t="shared" si="11"/>
        <v>14</v>
      </c>
      <c r="B28" s="19" t="s">
        <v>39</v>
      </c>
      <c r="C28" s="36" t="s">
        <v>116</v>
      </c>
      <c r="D28" s="21" t="s">
        <v>44</v>
      </c>
      <c r="E28" s="28" t="s">
        <v>7</v>
      </c>
      <c r="F28" s="23" t="s">
        <v>32</v>
      </c>
      <c r="G28" s="18">
        <v>26250</v>
      </c>
      <c r="H28" s="18">
        <v>753.38</v>
      </c>
      <c r="I28" s="18">
        <v>0</v>
      </c>
      <c r="J28" s="18">
        <v>798</v>
      </c>
      <c r="K28" s="18">
        <v>1375.12</v>
      </c>
      <c r="L28" s="64">
        <f t="shared" si="12"/>
        <v>2926.5</v>
      </c>
      <c r="M28" s="39">
        <f t="shared" si="10"/>
        <v>23323.5</v>
      </c>
    </row>
    <row r="29" spans="1:13" ht="36" customHeight="1" x14ac:dyDescent="0.25">
      <c r="A29" s="16">
        <f t="shared" si="11"/>
        <v>15</v>
      </c>
      <c r="B29" s="19" t="s">
        <v>106</v>
      </c>
      <c r="C29" s="36" t="s">
        <v>117</v>
      </c>
      <c r="D29" s="21" t="s">
        <v>44</v>
      </c>
      <c r="E29" s="28" t="s">
        <v>107</v>
      </c>
      <c r="F29" s="23" t="s">
        <v>33</v>
      </c>
      <c r="G29" s="18">
        <v>20000</v>
      </c>
      <c r="H29" s="18">
        <v>574</v>
      </c>
      <c r="I29" s="18">
        <v>0</v>
      </c>
      <c r="J29" s="18">
        <v>608</v>
      </c>
      <c r="K29" s="18">
        <v>25</v>
      </c>
      <c r="L29" s="64">
        <f t="shared" si="12"/>
        <v>1207</v>
      </c>
      <c r="M29" s="39">
        <f t="shared" si="10"/>
        <v>18793</v>
      </c>
    </row>
    <row r="30" spans="1:13" ht="33.75" x14ac:dyDescent="0.25">
      <c r="A30" s="16">
        <f t="shared" si="11"/>
        <v>16</v>
      </c>
      <c r="B30" s="19" t="s">
        <v>40</v>
      </c>
      <c r="C30" s="36" t="s">
        <v>117</v>
      </c>
      <c r="D30" s="21" t="s">
        <v>44</v>
      </c>
      <c r="E30" s="28" t="s">
        <v>3</v>
      </c>
      <c r="F30" s="23" t="s">
        <v>33</v>
      </c>
      <c r="G30" s="18">
        <v>11000</v>
      </c>
      <c r="H30" s="18">
        <v>315.7</v>
      </c>
      <c r="I30" s="18">
        <v>0</v>
      </c>
      <c r="J30" s="18">
        <v>334.4</v>
      </c>
      <c r="K30" s="18">
        <v>375</v>
      </c>
      <c r="L30" s="64">
        <f t="shared" si="12"/>
        <v>1025.0999999999999</v>
      </c>
      <c r="M30" s="39">
        <f t="shared" si="10"/>
        <v>9974.9</v>
      </c>
    </row>
    <row r="31" spans="1:13" ht="33.75" x14ac:dyDescent="0.25">
      <c r="A31" s="16">
        <f t="shared" si="11"/>
        <v>17</v>
      </c>
      <c r="B31" s="19" t="s">
        <v>8</v>
      </c>
      <c r="C31" s="36" t="s">
        <v>116</v>
      </c>
      <c r="D31" s="21" t="s">
        <v>44</v>
      </c>
      <c r="E31" s="28" t="s">
        <v>6</v>
      </c>
      <c r="F31" s="23" t="s">
        <v>33</v>
      </c>
      <c r="G31" s="18">
        <v>18700</v>
      </c>
      <c r="H31" s="18">
        <v>536.69000000000005</v>
      </c>
      <c r="I31" s="18">
        <v>0</v>
      </c>
      <c r="J31" s="18">
        <v>568.48</v>
      </c>
      <c r="K31" s="18">
        <v>375</v>
      </c>
      <c r="L31" s="64">
        <f t="shared" si="12"/>
        <v>1480.17</v>
      </c>
      <c r="M31" s="39">
        <f t="shared" si="10"/>
        <v>17219.830000000002</v>
      </c>
    </row>
    <row r="32" spans="1:13" ht="33.75" x14ac:dyDescent="0.25">
      <c r="A32" s="16">
        <f t="shared" si="11"/>
        <v>18</v>
      </c>
      <c r="B32" s="19" t="s">
        <v>65</v>
      </c>
      <c r="C32" s="36" t="s">
        <v>117</v>
      </c>
      <c r="D32" s="21" t="s">
        <v>44</v>
      </c>
      <c r="E32" s="46" t="s">
        <v>3</v>
      </c>
      <c r="F32" s="23" t="s">
        <v>33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2"/>
        <v>911.5</v>
      </c>
      <c r="M32" s="39">
        <f t="shared" si="10"/>
        <v>14088.5</v>
      </c>
    </row>
    <row r="33" spans="1:13" ht="33.75" x14ac:dyDescent="0.25">
      <c r="A33" s="16">
        <f t="shared" si="11"/>
        <v>19</v>
      </c>
      <c r="B33" s="19" t="s">
        <v>114</v>
      </c>
      <c r="C33" s="36" t="s">
        <v>117</v>
      </c>
      <c r="D33" s="21" t="s">
        <v>44</v>
      </c>
      <c r="E33" s="46" t="s">
        <v>3</v>
      </c>
      <c r="F33" s="23" t="s">
        <v>33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si="12"/>
        <v>911.5</v>
      </c>
      <c r="M33" s="39">
        <f t="shared" si="10"/>
        <v>14088.5</v>
      </c>
    </row>
    <row r="34" spans="1:13" ht="33.75" x14ac:dyDescent="0.25">
      <c r="A34" s="16">
        <f t="shared" si="11"/>
        <v>20</v>
      </c>
      <c r="B34" s="19" t="s">
        <v>115</v>
      </c>
      <c r="C34" s="36" t="s">
        <v>117</v>
      </c>
      <c r="D34" s="21" t="s">
        <v>44</v>
      </c>
      <c r="E34" s="46" t="s">
        <v>3</v>
      </c>
      <c r="F34" s="23" t="s">
        <v>33</v>
      </c>
      <c r="G34" s="18">
        <v>15000</v>
      </c>
      <c r="H34" s="18">
        <v>430.5</v>
      </c>
      <c r="I34" s="18">
        <v>0</v>
      </c>
      <c r="J34" s="18">
        <v>456</v>
      </c>
      <c r="K34" s="18">
        <v>25</v>
      </c>
      <c r="L34" s="64">
        <f t="shared" si="12"/>
        <v>911.5</v>
      </c>
      <c r="M34" s="39">
        <f t="shared" si="10"/>
        <v>14088.5</v>
      </c>
    </row>
    <row r="35" spans="1:13" ht="33.75" x14ac:dyDescent="0.25">
      <c r="A35" s="16">
        <f t="shared" si="11"/>
        <v>21</v>
      </c>
      <c r="B35" s="19" t="s">
        <v>87</v>
      </c>
      <c r="C35" s="36" t="s">
        <v>116</v>
      </c>
      <c r="D35" s="21" t="s">
        <v>44</v>
      </c>
      <c r="E35" s="17" t="s">
        <v>108</v>
      </c>
      <c r="F35" s="23" t="s">
        <v>30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2"/>
        <v>1502.5</v>
      </c>
      <c r="M35" s="39">
        <f t="shared" si="10"/>
        <v>23497.5</v>
      </c>
    </row>
    <row r="36" spans="1:13" ht="33.75" x14ac:dyDescent="0.25">
      <c r="A36" s="16">
        <f t="shared" si="11"/>
        <v>22</v>
      </c>
      <c r="B36" s="19" t="s">
        <v>71</v>
      </c>
      <c r="C36" s="36" t="s">
        <v>117</v>
      </c>
      <c r="D36" s="21" t="s">
        <v>44</v>
      </c>
      <c r="E36" s="17" t="s">
        <v>72</v>
      </c>
      <c r="F36" s="23" t="s">
        <v>30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2"/>
        <v>1207</v>
      </c>
      <c r="M36" s="39">
        <f t="shared" si="10"/>
        <v>18793</v>
      </c>
    </row>
    <row r="37" spans="1:13" ht="33.75" x14ac:dyDescent="0.25">
      <c r="A37" s="16">
        <f t="shared" si="11"/>
        <v>23</v>
      </c>
      <c r="B37" s="19" t="s">
        <v>73</v>
      </c>
      <c r="C37" s="36" t="s">
        <v>116</v>
      </c>
      <c r="D37" s="21" t="s">
        <v>44</v>
      </c>
      <c r="E37" s="17" t="s">
        <v>74</v>
      </c>
      <c r="F37" s="23" t="s">
        <v>30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2"/>
        <v>1207</v>
      </c>
      <c r="M37" s="39">
        <f t="shared" si="10"/>
        <v>18793</v>
      </c>
    </row>
    <row r="38" spans="1:13" ht="33.75" x14ac:dyDescent="0.25">
      <c r="A38" s="16">
        <f t="shared" si="11"/>
        <v>24</v>
      </c>
      <c r="B38" s="19" t="s">
        <v>77</v>
      </c>
      <c r="C38" s="36" t="s">
        <v>116</v>
      </c>
      <c r="D38" s="21" t="s">
        <v>44</v>
      </c>
      <c r="E38" s="17" t="s">
        <v>78</v>
      </c>
      <c r="F38" s="23" t="s">
        <v>30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2"/>
        <v>2852.62</v>
      </c>
      <c r="M38" s="39">
        <f t="shared" si="10"/>
        <v>22147.38</v>
      </c>
    </row>
    <row r="39" spans="1:13" ht="33.75" x14ac:dyDescent="0.25">
      <c r="A39" s="16">
        <f t="shared" si="11"/>
        <v>25</v>
      </c>
      <c r="B39" s="19" t="s">
        <v>79</v>
      </c>
      <c r="C39" s="36" t="s">
        <v>116</v>
      </c>
      <c r="D39" s="21" t="s">
        <v>44</v>
      </c>
      <c r="E39" s="17" t="s">
        <v>80</v>
      </c>
      <c r="F39" s="23" t="s">
        <v>30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2"/>
        <v>2093.5</v>
      </c>
      <c r="M39" s="39">
        <f t="shared" si="10"/>
        <v>32906.5</v>
      </c>
    </row>
    <row r="40" spans="1:13" ht="33.75" x14ac:dyDescent="0.25">
      <c r="A40" s="16">
        <f t="shared" si="11"/>
        <v>26</v>
      </c>
      <c r="B40" s="19" t="s">
        <v>81</v>
      </c>
      <c r="C40" s="36" t="s">
        <v>116</v>
      </c>
      <c r="D40" s="21" t="s">
        <v>44</v>
      </c>
      <c r="E40" s="17" t="s">
        <v>6</v>
      </c>
      <c r="F40" s="23" t="s">
        <v>33</v>
      </c>
      <c r="G40" s="18">
        <v>18000</v>
      </c>
      <c r="H40" s="18">
        <v>516.6</v>
      </c>
      <c r="I40" s="18">
        <v>0</v>
      </c>
      <c r="J40" s="18">
        <v>547.20000000000005</v>
      </c>
      <c r="K40" s="18">
        <v>25</v>
      </c>
      <c r="L40" s="64">
        <f t="shared" si="12"/>
        <v>1088.8</v>
      </c>
      <c r="M40" s="39">
        <f t="shared" si="10"/>
        <v>16911.2</v>
      </c>
    </row>
    <row r="41" spans="1:13" ht="33.75" x14ac:dyDescent="0.25">
      <c r="A41" s="16">
        <f t="shared" si="11"/>
        <v>27</v>
      </c>
      <c r="B41" s="19" t="s">
        <v>95</v>
      </c>
      <c r="C41" s="36" t="s">
        <v>117</v>
      </c>
      <c r="D41" s="21" t="s">
        <v>44</v>
      </c>
      <c r="E41" s="17" t="s">
        <v>72</v>
      </c>
      <c r="F41" s="23" t="s">
        <v>33</v>
      </c>
      <c r="G41" s="18">
        <v>25000</v>
      </c>
      <c r="H41" s="18">
        <v>717.5</v>
      </c>
      <c r="I41" s="18">
        <v>0</v>
      </c>
      <c r="J41" s="18">
        <v>760</v>
      </c>
      <c r="K41" s="18">
        <v>25</v>
      </c>
      <c r="L41" s="64">
        <f t="shared" si="12"/>
        <v>1502.5</v>
      </c>
      <c r="M41" s="39">
        <f t="shared" si="10"/>
        <v>23497.5</v>
      </c>
    </row>
    <row r="42" spans="1:13" ht="33.75" x14ac:dyDescent="0.25">
      <c r="A42" s="16">
        <f t="shared" si="11"/>
        <v>28</v>
      </c>
      <c r="B42" s="38" t="s">
        <v>131</v>
      </c>
      <c r="C42" s="33" t="s">
        <v>116</v>
      </c>
      <c r="D42" s="21" t="s">
        <v>44</v>
      </c>
      <c r="E42" s="28" t="s">
        <v>132</v>
      </c>
      <c r="F42" s="23" t="s">
        <v>30</v>
      </c>
      <c r="G42" s="18">
        <v>27000</v>
      </c>
      <c r="H42" s="18">
        <v>774.9</v>
      </c>
      <c r="I42" s="18">
        <v>0</v>
      </c>
      <c r="J42" s="18">
        <v>820.8</v>
      </c>
      <c r="K42" s="18">
        <v>25</v>
      </c>
      <c r="L42" s="64">
        <f t="shared" si="12"/>
        <v>1620.7</v>
      </c>
      <c r="M42" s="39">
        <f t="shared" si="10"/>
        <v>25379.3</v>
      </c>
    </row>
    <row r="43" spans="1:13" ht="33.75" x14ac:dyDescent="0.25">
      <c r="A43" s="16">
        <f t="shared" si="11"/>
        <v>29</v>
      </c>
      <c r="B43" s="19" t="s">
        <v>96</v>
      </c>
      <c r="C43" s="36" t="s">
        <v>116</v>
      </c>
      <c r="D43" s="21" t="s">
        <v>44</v>
      </c>
      <c r="E43" s="17" t="s">
        <v>97</v>
      </c>
      <c r="F43" s="23" t="s">
        <v>33</v>
      </c>
      <c r="G43" s="18">
        <v>15000</v>
      </c>
      <c r="H43" s="18">
        <v>430.5</v>
      </c>
      <c r="I43" s="18">
        <v>0</v>
      </c>
      <c r="J43" s="18">
        <v>456</v>
      </c>
      <c r="K43" s="18">
        <v>25</v>
      </c>
      <c r="L43" s="64">
        <f t="shared" si="12"/>
        <v>911.5</v>
      </c>
      <c r="M43" s="39">
        <f t="shared" ref="M43" si="13">G43-L43</f>
        <v>14088.5</v>
      </c>
    </row>
    <row r="44" spans="1:13" ht="33.75" x14ac:dyDescent="0.25">
      <c r="A44" s="16">
        <f t="shared" si="11"/>
        <v>30</v>
      </c>
      <c r="B44" s="19" t="s">
        <v>134</v>
      </c>
      <c r="C44" s="36" t="s">
        <v>116</v>
      </c>
      <c r="D44" s="21" t="s">
        <v>44</v>
      </c>
      <c r="E44" s="17" t="s">
        <v>6</v>
      </c>
      <c r="F44" s="23" t="s">
        <v>33</v>
      </c>
      <c r="G44" s="18">
        <v>18000</v>
      </c>
      <c r="H44" s="18">
        <v>516.6</v>
      </c>
      <c r="I44" s="18">
        <v>0</v>
      </c>
      <c r="J44" s="18">
        <v>547.20000000000005</v>
      </c>
      <c r="K44" s="18">
        <v>25</v>
      </c>
      <c r="L44" s="64">
        <f t="shared" si="12"/>
        <v>1088.8</v>
      </c>
      <c r="M44" s="39">
        <f t="shared" si="10"/>
        <v>16911.2</v>
      </c>
    </row>
    <row r="45" spans="1:13" x14ac:dyDescent="0.25">
      <c r="A45" s="30"/>
      <c r="B45" s="40" t="s">
        <v>55</v>
      </c>
      <c r="C45" s="34"/>
      <c r="D45" s="20"/>
      <c r="E45" s="41">
        <f>COUNTA(E25:E44)</f>
        <v>20</v>
      </c>
      <c r="F45" s="43"/>
      <c r="G45" s="18">
        <f>SUM(G25:G44)</f>
        <v>400350</v>
      </c>
      <c r="H45" s="18">
        <f>SUM(H25:H44)</f>
        <v>11490.05</v>
      </c>
      <c r="I45" s="18">
        <f>SUM(I25:I44)</f>
        <v>0</v>
      </c>
      <c r="J45" s="18">
        <f>SUM(J25:J44)</f>
        <v>12170.64</v>
      </c>
      <c r="K45" s="18">
        <f>SUM(K25:K44)</f>
        <v>4250.24</v>
      </c>
      <c r="L45" s="64">
        <f>SUM(L24:L44)</f>
        <v>27910.93</v>
      </c>
      <c r="M45" s="39">
        <f t="shared" si="10"/>
        <v>372439.07</v>
      </c>
    </row>
    <row r="46" spans="1:13" x14ac:dyDescent="0.25">
      <c r="A46" s="30"/>
      <c r="B46" s="40"/>
      <c r="C46" s="34"/>
      <c r="D46" s="20"/>
      <c r="E46" s="43"/>
      <c r="F46" s="43"/>
      <c r="G46" s="18"/>
      <c r="H46" s="18"/>
      <c r="I46" s="18"/>
      <c r="J46" s="18"/>
      <c r="K46" s="18"/>
      <c r="L46" s="56"/>
      <c r="M46" s="39"/>
    </row>
    <row r="47" spans="1:13" ht="22.5" x14ac:dyDescent="0.25">
      <c r="A47" s="16">
        <f>A44+1</f>
        <v>31</v>
      </c>
      <c r="B47" s="38" t="s">
        <v>9</v>
      </c>
      <c r="C47" s="33" t="s">
        <v>117</v>
      </c>
      <c r="D47" s="20" t="s">
        <v>59</v>
      </c>
      <c r="E47" s="28" t="s">
        <v>47</v>
      </c>
      <c r="F47" s="23" t="s">
        <v>29</v>
      </c>
      <c r="G47" s="18"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H47+I47+J47+K47</f>
        <v>4182.83</v>
      </c>
      <c r="M47" s="39">
        <f t="shared" ref="M47:M54" si="14">G47-L47</f>
        <v>40817.17</v>
      </c>
    </row>
    <row r="48" spans="1:13" ht="18" customHeight="1" x14ac:dyDescent="0.25">
      <c r="A48" s="30"/>
      <c r="B48" s="40" t="s">
        <v>55</v>
      </c>
      <c r="C48" s="34"/>
      <c r="D48" s="40"/>
      <c r="E48" s="41">
        <f>COUNTA(E47:E47)</f>
        <v>1</v>
      </c>
      <c r="F48" s="47"/>
      <c r="G48" s="18">
        <f>SUM(G47)</f>
        <v>45000</v>
      </c>
      <c r="H48" s="18">
        <v>1291.5</v>
      </c>
      <c r="I48" s="18">
        <v>1148.33</v>
      </c>
      <c r="J48" s="18">
        <v>1368</v>
      </c>
      <c r="K48" s="18">
        <v>375</v>
      </c>
      <c r="L48" s="64">
        <f>SUM(L47)</f>
        <v>4182.83</v>
      </c>
      <c r="M48" s="39">
        <f t="shared" si="14"/>
        <v>40817.17</v>
      </c>
    </row>
    <row r="49" spans="1:13" x14ac:dyDescent="0.25">
      <c r="A49" s="30"/>
      <c r="B49" s="40"/>
      <c r="C49" s="34"/>
      <c r="D49" s="40"/>
      <c r="E49" s="41"/>
      <c r="F49" s="23"/>
      <c r="G49" s="18"/>
      <c r="H49" s="18"/>
      <c r="I49" s="18"/>
      <c r="J49" s="18"/>
      <c r="K49" s="18"/>
      <c r="L49" s="56"/>
      <c r="M49" s="39"/>
    </row>
    <row r="50" spans="1:13" ht="33.75" x14ac:dyDescent="0.25">
      <c r="A50" s="16">
        <f>A47+1</f>
        <v>32</v>
      </c>
      <c r="B50" s="38" t="s">
        <v>10</v>
      </c>
      <c r="C50" s="33" t="s">
        <v>117</v>
      </c>
      <c r="D50" s="21" t="s">
        <v>60</v>
      </c>
      <c r="E50" s="28" t="s">
        <v>24</v>
      </c>
      <c r="F50" s="23" t="s">
        <v>29</v>
      </c>
      <c r="G50" s="18">
        <v>45000</v>
      </c>
      <c r="H50" s="18">
        <v>1291.5</v>
      </c>
      <c r="I50" s="18">
        <v>945.81</v>
      </c>
      <c r="J50" s="18">
        <v>1368</v>
      </c>
      <c r="K50" s="18">
        <v>2075.12</v>
      </c>
      <c r="L50" s="64">
        <f>H50+I50+J50+K50</f>
        <v>5680.43</v>
      </c>
      <c r="M50" s="39">
        <f t="shared" si="14"/>
        <v>39319.57</v>
      </c>
    </row>
    <row r="51" spans="1:13" x14ac:dyDescent="0.25">
      <c r="A51" s="30"/>
      <c r="B51" s="40" t="s">
        <v>55</v>
      </c>
      <c r="C51" s="34"/>
      <c r="D51" s="20"/>
      <c r="E51" s="22">
        <f>COUNTA(E50:E50)</f>
        <v>1</v>
      </c>
      <c r="F51" s="20"/>
      <c r="G51" s="8">
        <f>SUM(G50)</f>
        <v>45000</v>
      </c>
      <c r="H51" s="18">
        <v>1291.5</v>
      </c>
      <c r="I51" s="18">
        <v>945.81</v>
      </c>
      <c r="J51" s="18">
        <v>1368</v>
      </c>
      <c r="K51" s="18">
        <v>2075.12</v>
      </c>
      <c r="L51" s="64">
        <f>SUM(L50)</f>
        <v>5680.43</v>
      </c>
      <c r="M51" s="39">
        <f t="shared" si="14"/>
        <v>39319.57</v>
      </c>
    </row>
    <row r="52" spans="1:13" x14ac:dyDescent="0.25">
      <c r="A52" s="30"/>
      <c r="B52" s="40"/>
      <c r="C52" s="34"/>
      <c r="D52" s="21"/>
      <c r="E52" s="28"/>
      <c r="F52" s="28"/>
      <c r="G52" s="18"/>
      <c r="H52" s="18"/>
      <c r="I52" s="18"/>
      <c r="J52" s="18"/>
      <c r="K52" s="18"/>
      <c r="L52" s="56"/>
      <c r="M52" s="39"/>
    </row>
    <row r="53" spans="1:13" x14ac:dyDescent="0.25">
      <c r="A53" s="16">
        <f>A50+1</f>
        <v>33</v>
      </c>
      <c r="B53" s="48" t="s">
        <v>2</v>
      </c>
      <c r="C53" s="37" t="s">
        <v>117</v>
      </c>
      <c r="D53" s="21" t="s">
        <v>61</v>
      </c>
      <c r="E53" s="28" t="s">
        <v>22</v>
      </c>
      <c r="F53" s="23" t="s">
        <v>30</v>
      </c>
      <c r="G53" s="18">
        <v>29150</v>
      </c>
      <c r="H53" s="18">
        <v>836.61</v>
      </c>
      <c r="I53" s="18">
        <v>0</v>
      </c>
      <c r="J53" s="18">
        <v>886.16</v>
      </c>
      <c r="K53" s="18">
        <v>375</v>
      </c>
      <c r="L53" s="64">
        <f>H53+I53+J53+K53</f>
        <v>2097.77</v>
      </c>
      <c r="M53" s="39">
        <f t="shared" si="14"/>
        <v>27052.23</v>
      </c>
    </row>
    <row r="54" spans="1:13" x14ac:dyDescent="0.25">
      <c r="A54" s="30"/>
      <c r="B54" s="40" t="s">
        <v>55</v>
      </c>
      <c r="C54" s="34"/>
      <c r="D54" s="21"/>
      <c r="E54" s="22">
        <f>COUNTA(E53:E53)</f>
        <v>1</v>
      </c>
      <c r="F54" s="28"/>
      <c r="G54" s="18">
        <f>SUM(G53)</f>
        <v>29150</v>
      </c>
      <c r="H54" s="18">
        <v>836.61</v>
      </c>
      <c r="I54" s="18">
        <v>0</v>
      </c>
      <c r="J54" s="18">
        <v>886.16</v>
      </c>
      <c r="K54" s="18">
        <v>375</v>
      </c>
      <c r="L54" s="64">
        <f>SUM(L53)</f>
        <v>2097.77</v>
      </c>
      <c r="M54" s="39">
        <f t="shared" si="14"/>
        <v>27052.23</v>
      </c>
    </row>
    <row r="55" spans="1:13" x14ac:dyDescent="0.25">
      <c r="A55" s="30"/>
      <c r="B55" s="40"/>
      <c r="C55" s="34"/>
      <c r="D55" s="21"/>
      <c r="E55" s="28"/>
      <c r="F55" s="28"/>
      <c r="G55" s="18"/>
      <c r="H55" s="18"/>
      <c r="I55" s="18"/>
      <c r="J55" s="18"/>
      <c r="K55" s="18"/>
      <c r="L55" s="56"/>
      <c r="M55" s="39"/>
    </row>
    <row r="56" spans="1:13" ht="22.5" x14ac:dyDescent="0.25">
      <c r="A56" s="16">
        <f>A53+1</f>
        <v>34</v>
      </c>
      <c r="B56" s="38" t="s">
        <v>13</v>
      </c>
      <c r="C56" s="33" t="s">
        <v>117</v>
      </c>
      <c r="D56" s="21" t="s">
        <v>118</v>
      </c>
      <c r="E56" s="28" t="s">
        <v>49</v>
      </c>
      <c r="F56" s="28" t="s">
        <v>30</v>
      </c>
      <c r="G56" s="18">
        <v>21500</v>
      </c>
      <c r="H56" s="18">
        <v>617.04999999999995</v>
      </c>
      <c r="I56" s="18">
        <v>0</v>
      </c>
      <c r="J56" s="18">
        <v>653.6</v>
      </c>
      <c r="K56" s="18">
        <v>25</v>
      </c>
      <c r="L56" s="64">
        <f>H56+I56+J56+K56</f>
        <v>1295.6500000000001</v>
      </c>
      <c r="M56" s="39">
        <f t="shared" ref="M56:M62" si="15">G56-L56</f>
        <v>20204.349999999999</v>
      </c>
    </row>
    <row r="57" spans="1:13" ht="33.75" x14ac:dyDescent="0.25">
      <c r="A57" s="16">
        <f t="shared" ref="A57:A58" si="16">A56+1</f>
        <v>35</v>
      </c>
      <c r="B57" s="38" t="s">
        <v>91</v>
      </c>
      <c r="C57" s="33" t="s">
        <v>117</v>
      </c>
      <c r="D57" s="21" t="s">
        <v>44</v>
      </c>
      <c r="E57" s="28" t="s">
        <v>92</v>
      </c>
      <c r="F57" s="23" t="s">
        <v>30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ref="L57:L58" si="17">H57+I57+J57+K57</f>
        <v>1207</v>
      </c>
      <c r="M57" s="39">
        <f t="shared" si="15"/>
        <v>18793</v>
      </c>
    </row>
    <row r="58" spans="1:13" ht="22.5" x14ac:dyDescent="0.25">
      <c r="A58" s="16">
        <f t="shared" si="16"/>
        <v>36</v>
      </c>
      <c r="B58" s="19" t="s">
        <v>94</v>
      </c>
      <c r="C58" s="36" t="s">
        <v>117</v>
      </c>
      <c r="D58" s="21" t="s">
        <v>118</v>
      </c>
      <c r="E58" s="28" t="s">
        <v>93</v>
      </c>
      <c r="F58" s="23" t="s">
        <v>32</v>
      </c>
      <c r="G58" s="18">
        <v>20000</v>
      </c>
      <c r="H58" s="18">
        <v>574</v>
      </c>
      <c r="I58" s="18">
        <v>0</v>
      </c>
      <c r="J58" s="18">
        <v>608</v>
      </c>
      <c r="K58" s="18">
        <v>25</v>
      </c>
      <c r="L58" s="64">
        <f t="shared" si="17"/>
        <v>1207</v>
      </c>
      <c r="M58" s="39">
        <f t="shared" si="15"/>
        <v>18793</v>
      </c>
    </row>
    <row r="59" spans="1:13" x14ac:dyDescent="0.25">
      <c r="A59" s="30"/>
      <c r="B59" s="40" t="s">
        <v>42</v>
      </c>
      <c r="C59" s="34"/>
      <c r="D59" s="21"/>
      <c r="E59" s="28">
        <f>COUNTA(E56:E58)</f>
        <v>3</v>
      </c>
      <c r="F59" s="28"/>
      <c r="G59" s="18">
        <f t="shared" ref="G59:L59" si="18">SUM(G56:G58)</f>
        <v>61500</v>
      </c>
      <c r="H59" s="18">
        <f t="shared" si="18"/>
        <v>1765.05</v>
      </c>
      <c r="I59" s="18">
        <f t="shared" si="18"/>
        <v>0</v>
      </c>
      <c r="J59" s="18">
        <f t="shared" si="18"/>
        <v>1869.6</v>
      </c>
      <c r="K59" s="18">
        <f t="shared" si="18"/>
        <v>75</v>
      </c>
      <c r="L59" s="64">
        <f t="shared" si="18"/>
        <v>3709.65</v>
      </c>
      <c r="M59" s="39">
        <f t="shared" si="15"/>
        <v>57790.35</v>
      </c>
    </row>
    <row r="60" spans="1:13" x14ac:dyDescent="0.25">
      <c r="A60" s="30"/>
      <c r="B60" s="38"/>
      <c r="C60" s="33"/>
      <c r="D60" s="21"/>
      <c r="E60" s="28"/>
      <c r="F60" s="28"/>
      <c r="G60" s="29"/>
      <c r="H60" s="29"/>
      <c r="I60" s="29"/>
      <c r="J60" s="29"/>
      <c r="K60" s="29"/>
      <c r="L60" s="56"/>
      <c r="M60" s="39"/>
    </row>
    <row r="61" spans="1:13" ht="33.75" x14ac:dyDescent="0.25">
      <c r="A61" s="16">
        <f>A58+1</f>
        <v>37</v>
      </c>
      <c r="B61" s="38" t="s">
        <v>14</v>
      </c>
      <c r="C61" s="33" t="s">
        <v>117</v>
      </c>
      <c r="D61" s="21" t="s">
        <v>119</v>
      </c>
      <c r="E61" s="28" t="s">
        <v>15</v>
      </c>
      <c r="F61" s="28" t="s">
        <v>29</v>
      </c>
      <c r="G61" s="18">
        <v>21433.65</v>
      </c>
      <c r="H61" s="18">
        <v>615.15</v>
      </c>
      <c r="I61" s="18">
        <v>0</v>
      </c>
      <c r="J61" s="18">
        <v>651.58000000000004</v>
      </c>
      <c r="K61" s="18">
        <v>25</v>
      </c>
      <c r="L61" s="64">
        <f>H61+I61+J61+K61</f>
        <v>1291.73</v>
      </c>
      <c r="M61" s="39">
        <f t="shared" si="15"/>
        <v>20141.919999999998</v>
      </c>
    </row>
    <row r="62" spans="1:13" x14ac:dyDescent="0.25">
      <c r="A62" s="30"/>
      <c r="B62" s="40" t="s">
        <v>55</v>
      </c>
      <c r="C62" s="34"/>
      <c r="D62" s="21"/>
      <c r="E62" s="28">
        <f>COUNTA(E61:E61)</f>
        <v>1</v>
      </c>
      <c r="F62" s="28"/>
      <c r="G62" s="18">
        <f t="shared" ref="G62:L62" si="19">SUM(G61:G61)</f>
        <v>21433.65</v>
      </c>
      <c r="H62" s="18">
        <f t="shared" si="19"/>
        <v>615.15</v>
      </c>
      <c r="I62" s="18">
        <f t="shared" si="19"/>
        <v>0</v>
      </c>
      <c r="J62" s="18">
        <f t="shared" si="19"/>
        <v>651.58000000000004</v>
      </c>
      <c r="K62" s="18">
        <f t="shared" si="19"/>
        <v>25</v>
      </c>
      <c r="L62" s="64">
        <f t="shared" si="19"/>
        <v>1291.73</v>
      </c>
      <c r="M62" s="39">
        <f t="shared" si="15"/>
        <v>20141.919999999998</v>
      </c>
    </row>
    <row r="63" spans="1:13" x14ac:dyDescent="0.25">
      <c r="A63" s="30"/>
      <c r="B63" s="38"/>
      <c r="C63" s="33"/>
      <c r="D63" s="21"/>
      <c r="E63" s="28"/>
      <c r="F63" s="28"/>
      <c r="G63" s="18"/>
      <c r="H63" s="18"/>
      <c r="I63" s="18"/>
      <c r="J63" s="18"/>
      <c r="K63" s="18"/>
      <c r="L63" s="56"/>
      <c r="M63" s="39"/>
    </row>
    <row r="64" spans="1:13" ht="36.75" customHeight="1" x14ac:dyDescent="0.25">
      <c r="A64" s="16">
        <f>A61+1</f>
        <v>38</v>
      </c>
      <c r="B64" s="38" t="s">
        <v>16</v>
      </c>
      <c r="C64" s="33" t="s">
        <v>117</v>
      </c>
      <c r="D64" s="21" t="s">
        <v>57</v>
      </c>
      <c r="E64" s="28" t="s">
        <v>53</v>
      </c>
      <c r="F64" s="28" t="s">
        <v>30</v>
      </c>
      <c r="G64" s="18">
        <v>26250</v>
      </c>
      <c r="H64" s="18">
        <v>753.38</v>
      </c>
      <c r="I64" s="18">
        <v>0</v>
      </c>
      <c r="J64" s="18">
        <v>798</v>
      </c>
      <c r="K64" s="18">
        <v>9924.4</v>
      </c>
      <c r="L64" s="64">
        <f t="shared" ref="L64:L74" si="20">H64+I64+J64+K64</f>
        <v>11475.78</v>
      </c>
      <c r="M64" s="39">
        <f t="shared" ref="M64:M75" si="21">G64-L64</f>
        <v>14774.22</v>
      </c>
    </row>
    <row r="65" spans="1:13" ht="35.25" customHeight="1" x14ac:dyDescent="0.25">
      <c r="A65" s="16">
        <f t="shared" ref="A65:A74" si="22">A64+1</f>
        <v>39</v>
      </c>
      <c r="B65" s="19" t="s">
        <v>75</v>
      </c>
      <c r="C65" s="36" t="s">
        <v>117</v>
      </c>
      <c r="D65" s="21" t="s">
        <v>44</v>
      </c>
      <c r="E65" s="17" t="s">
        <v>76</v>
      </c>
      <c r="F65" s="23" t="s">
        <v>30</v>
      </c>
      <c r="G65" s="18">
        <v>27000</v>
      </c>
      <c r="H65" s="18">
        <v>774.9</v>
      </c>
      <c r="I65" s="18">
        <v>0</v>
      </c>
      <c r="J65" s="18">
        <v>820.8</v>
      </c>
      <c r="K65" s="18">
        <v>25</v>
      </c>
      <c r="L65" s="64">
        <f t="shared" si="20"/>
        <v>1620.7</v>
      </c>
      <c r="M65" s="39">
        <f t="shared" si="21"/>
        <v>25379.3</v>
      </c>
    </row>
    <row r="66" spans="1:13" ht="35.25" customHeight="1" x14ac:dyDescent="0.25">
      <c r="A66" s="16">
        <f t="shared" si="22"/>
        <v>40</v>
      </c>
      <c r="B66" s="19" t="s">
        <v>82</v>
      </c>
      <c r="C66" s="36" t="s">
        <v>117</v>
      </c>
      <c r="D66" s="21" t="s">
        <v>57</v>
      </c>
      <c r="E66" s="17" t="s">
        <v>83</v>
      </c>
      <c r="F66" s="28" t="s">
        <v>30</v>
      </c>
      <c r="G66" s="18">
        <v>10000</v>
      </c>
      <c r="H66" s="18">
        <v>287</v>
      </c>
      <c r="I66" s="18">
        <v>0</v>
      </c>
      <c r="J66" s="18">
        <v>304</v>
      </c>
      <c r="K66" s="18">
        <v>25</v>
      </c>
      <c r="L66" s="64">
        <f t="shared" si="20"/>
        <v>616</v>
      </c>
      <c r="M66" s="39">
        <f t="shared" si="21"/>
        <v>9384</v>
      </c>
    </row>
    <row r="67" spans="1:13" ht="33.75" customHeight="1" x14ac:dyDescent="0.25">
      <c r="A67" s="16">
        <f t="shared" si="22"/>
        <v>41</v>
      </c>
      <c r="B67" s="19" t="s">
        <v>84</v>
      </c>
      <c r="C67" s="36" t="s">
        <v>117</v>
      </c>
      <c r="D67" s="21" t="s">
        <v>57</v>
      </c>
      <c r="E67" s="17" t="s">
        <v>83</v>
      </c>
      <c r="F67" s="28" t="s">
        <v>30</v>
      </c>
      <c r="G67" s="18">
        <v>10000</v>
      </c>
      <c r="H67" s="18">
        <v>287</v>
      </c>
      <c r="I67" s="18">
        <v>0</v>
      </c>
      <c r="J67" s="18">
        <v>304</v>
      </c>
      <c r="K67" s="18">
        <v>25</v>
      </c>
      <c r="L67" s="64">
        <f t="shared" si="20"/>
        <v>616</v>
      </c>
      <c r="M67" s="39">
        <f t="shared" si="21"/>
        <v>9384</v>
      </c>
    </row>
    <row r="68" spans="1:13" ht="38.25" customHeight="1" x14ac:dyDescent="0.25">
      <c r="A68" s="16">
        <f t="shared" si="22"/>
        <v>42</v>
      </c>
      <c r="B68" s="19" t="s">
        <v>98</v>
      </c>
      <c r="C68" s="36" t="s">
        <v>116</v>
      </c>
      <c r="D68" s="21" t="s">
        <v>57</v>
      </c>
      <c r="E68" s="17" t="s">
        <v>99</v>
      </c>
      <c r="F68" s="28" t="s">
        <v>30</v>
      </c>
      <c r="G68" s="18">
        <v>20000</v>
      </c>
      <c r="H68" s="18">
        <v>574</v>
      </c>
      <c r="I68" s="18">
        <v>0</v>
      </c>
      <c r="J68" s="18">
        <v>608</v>
      </c>
      <c r="K68" s="18">
        <v>25</v>
      </c>
      <c r="L68" s="64">
        <f t="shared" si="20"/>
        <v>1207</v>
      </c>
      <c r="M68" s="39">
        <f t="shared" si="21"/>
        <v>18793</v>
      </c>
    </row>
    <row r="69" spans="1:13" ht="33.75" x14ac:dyDescent="0.25">
      <c r="A69" s="16">
        <f t="shared" si="22"/>
        <v>43</v>
      </c>
      <c r="B69" s="19" t="s">
        <v>100</v>
      </c>
      <c r="C69" s="36" t="s">
        <v>116</v>
      </c>
      <c r="D69" s="21" t="s">
        <v>57</v>
      </c>
      <c r="E69" s="17" t="s">
        <v>101</v>
      </c>
      <c r="F69" s="28" t="s">
        <v>30</v>
      </c>
      <c r="G69" s="18">
        <v>10000</v>
      </c>
      <c r="H69" s="18">
        <v>287</v>
      </c>
      <c r="I69" s="18">
        <v>0</v>
      </c>
      <c r="J69" s="18">
        <v>304</v>
      </c>
      <c r="K69" s="18">
        <v>25</v>
      </c>
      <c r="L69" s="64">
        <f t="shared" si="20"/>
        <v>616</v>
      </c>
      <c r="M69" s="39">
        <f t="shared" si="21"/>
        <v>9384</v>
      </c>
    </row>
    <row r="70" spans="1:13" ht="33.75" x14ac:dyDescent="0.25">
      <c r="A70" s="16">
        <f t="shared" si="22"/>
        <v>44</v>
      </c>
      <c r="B70" s="19" t="s">
        <v>102</v>
      </c>
      <c r="C70" s="36" t="s">
        <v>116</v>
      </c>
      <c r="D70" s="21" t="s">
        <v>57</v>
      </c>
      <c r="E70" s="17" t="s">
        <v>101</v>
      </c>
      <c r="F70" s="28" t="s">
        <v>30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si="20"/>
        <v>616</v>
      </c>
      <c r="M70" s="39">
        <f t="shared" si="21"/>
        <v>9384</v>
      </c>
    </row>
    <row r="71" spans="1:13" ht="36.75" customHeight="1" x14ac:dyDescent="0.25">
      <c r="A71" s="16">
        <f t="shared" si="22"/>
        <v>45</v>
      </c>
      <c r="B71" s="19" t="s">
        <v>112</v>
      </c>
      <c r="C71" s="36" t="s">
        <v>117</v>
      </c>
      <c r="D71" s="21" t="s">
        <v>57</v>
      </c>
      <c r="E71" s="17" t="s">
        <v>101</v>
      </c>
      <c r="F71" s="28" t="s">
        <v>30</v>
      </c>
      <c r="G71" s="18">
        <v>10000</v>
      </c>
      <c r="H71" s="18">
        <v>287</v>
      </c>
      <c r="I71" s="18">
        <v>0</v>
      </c>
      <c r="J71" s="18">
        <v>304</v>
      </c>
      <c r="K71" s="18">
        <v>25</v>
      </c>
      <c r="L71" s="64">
        <f t="shared" si="20"/>
        <v>616</v>
      </c>
      <c r="M71" s="39">
        <f t="shared" si="21"/>
        <v>9384</v>
      </c>
    </row>
    <row r="72" spans="1:13" ht="36.75" customHeight="1" x14ac:dyDescent="0.25">
      <c r="A72" s="16">
        <f t="shared" si="22"/>
        <v>46</v>
      </c>
      <c r="B72" s="19" t="s">
        <v>113</v>
      </c>
      <c r="C72" s="36" t="s">
        <v>116</v>
      </c>
      <c r="D72" s="21" t="s">
        <v>57</v>
      </c>
      <c r="E72" s="17" t="s">
        <v>101</v>
      </c>
      <c r="F72" s="28" t="s">
        <v>30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0"/>
        <v>616</v>
      </c>
      <c r="M72" s="39">
        <f t="shared" si="21"/>
        <v>9384</v>
      </c>
    </row>
    <row r="73" spans="1:13" ht="33.75" customHeight="1" x14ac:dyDescent="0.25">
      <c r="A73" s="16">
        <f t="shared" si="22"/>
        <v>47</v>
      </c>
      <c r="B73" s="19" t="s">
        <v>122</v>
      </c>
      <c r="C73" s="36" t="s">
        <v>116</v>
      </c>
      <c r="D73" s="21" t="s">
        <v>57</v>
      </c>
      <c r="E73" s="17" t="s">
        <v>101</v>
      </c>
      <c r="F73" s="28" t="s">
        <v>30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0"/>
        <v>616</v>
      </c>
      <c r="M73" s="39">
        <f t="shared" ref="M73:M74" si="23">G73-L73</f>
        <v>9384</v>
      </c>
    </row>
    <row r="74" spans="1:13" ht="33" customHeight="1" x14ac:dyDescent="0.25">
      <c r="A74" s="16">
        <f t="shared" si="22"/>
        <v>48</v>
      </c>
      <c r="B74" s="19" t="s">
        <v>133</v>
      </c>
      <c r="C74" s="36" t="s">
        <v>116</v>
      </c>
      <c r="D74" s="21" t="s">
        <v>57</v>
      </c>
      <c r="E74" s="17" t="s">
        <v>101</v>
      </c>
      <c r="F74" s="28" t="s">
        <v>30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0"/>
        <v>616</v>
      </c>
      <c r="M74" s="39">
        <f t="shared" si="23"/>
        <v>9384</v>
      </c>
    </row>
    <row r="75" spans="1:13" ht="24.75" customHeight="1" x14ac:dyDescent="0.25">
      <c r="A75" s="30"/>
      <c r="B75" s="40" t="s">
        <v>42</v>
      </c>
      <c r="C75" s="34"/>
      <c r="D75" s="21"/>
      <c r="E75" s="28">
        <f>COUNTA(E64:E74)</f>
        <v>11</v>
      </c>
      <c r="F75" s="28"/>
      <c r="G75" s="18">
        <f t="shared" ref="G75:L75" si="24">SUM(G64:G74)</f>
        <v>153250</v>
      </c>
      <c r="H75" s="18">
        <f t="shared" si="24"/>
        <v>4398.28</v>
      </c>
      <c r="I75" s="18">
        <f t="shared" si="24"/>
        <v>0</v>
      </c>
      <c r="J75" s="18">
        <f t="shared" si="24"/>
        <v>4658.8</v>
      </c>
      <c r="K75" s="18">
        <f t="shared" si="24"/>
        <v>10174.4</v>
      </c>
      <c r="L75" s="64">
        <f t="shared" si="24"/>
        <v>19231.48</v>
      </c>
      <c r="M75" s="39">
        <f t="shared" si="21"/>
        <v>134018.51999999999</v>
      </c>
    </row>
    <row r="76" spans="1:13" ht="11.25" customHeight="1" x14ac:dyDescent="0.25">
      <c r="A76" s="30"/>
      <c r="B76" s="38"/>
      <c r="C76" s="33"/>
      <c r="D76" s="21"/>
      <c r="E76" s="28"/>
      <c r="F76" s="28"/>
      <c r="G76" s="18"/>
      <c r="H76" s="18"/>
      <c r="I76" s="18"/>
      <c r="J76" s="18"/>
      <c r="K76" s="18"/>
      <c r="L76" s="56"/>
      <c r="M76" s="39"/>
    </row>
    <row r="77" spans="1:13" ht="36" customHeight="1" x14ac:dyDescent="0.25">
      <c r="A77" s="16">
        <f>A74+1</f>
        <v>49</v>
      </c>
      <c r="B77" s="38" t="s">
        <v>37</v>
      </c>
      <c r="C77" s="33" t="s">
        <v>117</v>
      </c>
      <c r="D77" s="21" t="s">
        <v>58</v>
      </c>
      <c r="E77" s="28" t="s">
        <v>56</v>
      </c>
      <c r="F77" s="23" t="s">
        <v>29</v>
      </c>
      <c r="G77" s="18">
        <v>34500</v>
      </c>
      <c r="H77" s="18">
        <v>990.15</v>
      </c>
      <c r="I77" s="18">
        <v>0</v>
      </c>
      <c r="J77" s="18">
        <v>1048.8</v>
      </c>
      <c r="K77" s="18">
        <v>455</v>
      </c>
      <c r="L77" s="64">
        <f>H77+I77+J77+K77</f>
        <v>2493.9499999999998</v>
      </c>
      <c r="M77" s="39">
        <f t="shared" ref="M77:M83" si="25">G77-L77</f>
        <v>32006.05</v>
      </c>
    </row>
    <row r="78" spans="1:13" ht="22.5" x14ac:dyDescent="0.25">
      <c r="A78" s="16">
        <f t="shared" ref="A78:A82" si="26">A77+1</f>
        <v>50</v>
      </c>
      <c r="B78" s="38" t="s">
        <v>35</v>
      </c>
      <c r="C78" s="33" t="s">
        <v>116</v>
      </c>
      <c r="D78" s="21" t="s">
        <v>58</v>
      </c>
      <c r="E78" s="28" t="s">
        <v>50</v>
      </c>
      <c r="F78" s="28" t="s">
        <v>30</v>
      </c>
      <c r="G78" s="18">
        <v>13200</v>
      </c>
      <c r="H78" s="18">
        <v>378.84</v>
      </c>
      <c r="I78" s="18">
        <v>0</v>
      </c>
      <c r="J78" s="18">
        <v>401.28</v>
      </c>
      <c r="K78" s="18">
        <v>25</v>
      </c>
      <c r="L78" s="64">
        <f t="shared" ref="L78:L82" si="27">H78+I78+J78+K78</f>
        <v>805.12</v>
      </c>
      <c r="M78" s="39">
        <f t="shared" si="25"/>
        <v>12394.88</v>
      </c>
    </row>
    <row r="79" spans="1:13" ht="22.5" x14ac:dyDescent="0.25">
      <c r="A79" s="16">
        <f t="shared" si="26"/>
        <v>51</v>
      </c>
      <c r="B79" s="38" t="s">
        <v>19</v>
      </c>
      <c r="C79" s="33" t="s">
        <v>117</v>
      </c>
      <c r="D79" s="21" t="s">
        <v>58</v>
      </c>
      <c r="E79" s="28" t="s">
        <v>51</v>
      </c>
      <c r="F79" s="23" t="s">
        <v>30</v>
      </c>
      <c r="G79" s="18">
        <v>10000</v>
      </c>
      <c r="H79" s="18">
        <v>287</v>
      </c>
      <c r="I79" s="18">
        <v>0</v>
      </c>
      <c r="J79" s="18">
        <v>304</v>
      </c>
      <c r="K79" s="18">
        <v>25</v>
      </c>
      <c r="L79" s="64">
        <f t="shared" si="27"/>
        <v>616</v>
      </c>
      <c r="M79" s="39">
        <f t="shared" si="25"/>
        <v>9384</v>
      </c>
    </row>
    <row r="80" spans="1:13" ht="22.5" x14ac:dyDescent="0.25">
      <c r="A80" s="16">
        <f t="shared" si="26"/>
        <v>52</v>
      </c>
      <c r="B80" s="38" t="s">
        <v>20</v>
      </c>
      <c r="C80" s="33" t="s">
        <v>117</v>
      </c>
      <c r="D80" s="21" t="s">
        <v>58</v>
      </c>
      <c r="E80" s="28" t="s">
        <v>51</v>
      </c>
      <c r="F80" s="23" t="s">
        <v>30</v>
      </c>
      <c r="G80" s="18">
        <v>10000</v>
      </c>
      <c r="H80" s="18">
        <v>287</v>
      </c>
      <c r="I80" s="18">
        <v>0</v>
      </c>
      <c r="J80" s="18">
        <v>304</v>
      </c>
      <c r="K80" s="18">
        <v>25</v>
      </c>
      <c r="L80" s="64">
        <f t="shared" si="27"/>
        <v>616</v>
      </c>
      <c r="M80" s="39">
        <f t="shared" si="25"/>
        <v>9384</v>
      </c>
    </row>
    <row r="81" spans="1:13" ht="22.5" x14ac:dyDescent="0.25">
      <c r="A81" s="16">
        <f t="shared" si="26"/>
        <v>53</v>
      </c>
      <c r="B81" s="38" t="s">
        <v>66</v>
      </c>
      <c r="C81" s="33" t="s">
        <v>117</v>
      </c>
      <c r="D81" s="21" t="s">
        <v>58</v>
      </c>
      <c r="E81" s="28" t="s">
        <v>1</v>
      </c>
      <c r="F81" s="23" t="s">
        <v>29</v>
      </c>
      <c r="G81" s="18">
        <v>10000</v>
      </c>
      <c r="H81" s="18">
        <v>287</v>
      </c>
      <c r="I81" s="18">
        <v>0</v>
      </c>
      <c r="J81" s="18">
        <v>304</v>
      </c>
      <c r="K81" s="18">
        <v>25</v>
      </c>
      <c r="L81" s="64">
        <f t="shared" si="27"/>
        <v>616</v>
      </c>
      <c r="M81" s="39">
        <f t="shared" si="25"/>
        <v>9384</v>
      </c>
    </row>
    <row r="82" spans="1:13" ht="22.5" x14ac:dyDescent="0.25">
      <c r="A82" s="16">
        <f t="shared" si="26"/>
        <v>54</v>
      </c>
      <c r="B82" s="38" t="s">
        <v>25</v>
      </c>
      <c r="C82" s="33" t="s">
        <v>116</v>
      </c>
      <c r="D82" s="21" t="s">
        <v>58</v>
      </c>
      <c r="E82" s="28" t="s">
        <v>52</v>
      </c>
      <c r="F82" s="23" t="s">
        <v>30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27"/>
        <v>616</v>
      </c>
      <c r="M82" s="39">
        <f t="shared" si="25"/>
        <v>9384</v>
      </c>
    </row>
    <row r="83" spans="1:13" x14ac:dyDescent="0.25">
      <c r="A83" s="49"/>
      <c r="B83" s="50" t="s">
        <v>55</v>
      </c>
      <c r="C83" s="51"/>
      <c r="D83" s="52"/>
      <c r="E83" s="51">
        <f>COUNTA(E77:E82)</f>
        <v>6</v>
      </c>
      <c r="F83" s="51"/>
      <c r="G83" s="53">
        <f t="shared" ref="G83:L83" si="28">SUM(G77:G82)</f>
        <v>87700</v>
      </c>
      <c r="H83" s="53">
        <f t="shared" si="28"/>
        <v>2516.9899999999998</v>
      </c>
      <c r="I83" s="53">
        <f t="shared" si="28"/>
        <v>0</v>
      </c>
      <c r="J83" s="53">
        <f t="shared" si="28"/>
        <v>2666.08</v>
      </c>
      <c r="K83" s="53">
        <f t="shared" si="28"/>
        <v>580</v>
      </c>
      <c r="L83" s="67">
        <f t="shared" si="28"/>
        <v>5763.07</v>
      </c>
      <c r="M83" s="62">
        <f t="shared" si="25"/>
        <v>81936.929999999993</v>
      </c>
    </row>
    <row r="84" spans="1:13" x14ac:dyDescent="0.25">
      <c r="A84" s="49"/>
      <c r="B84" s="50"/>
      <c r="C84" s="51"/>
      <c r="D84" s="52"/>
      <c r="E84" s="51"/>
      <c r="F84" s="51"/>
      <c r="G84" s="53"/>
      <c r="H84" s="53"/>
      <c r="I84" s="53"/>
      <c r="J84" s="53"/>
      <c r="K84" s="53"/>
      <c r="L84" s="68"/>
      <c r="M84" s="69"/>
    </row>
    <row r="85" spans="1:13" x14ac:dyDescent="0.25">
      <c r="A85" s="49"/>
      <c r="B85" s="50" t="s">
        <v>120</v>
      </c>
      <c r="C85" s="51"/>
      <c r="D85" s="52"/>
      <c r="E85" s="51">
        <f>E9+E13+E16+E20+E23+E45+E48+E51+E54+E59+E62+E75+E83</f>
        <v>54</v>
      </c>
      <c r="F85" s="51"/>
      <c r="G85" s="53">
        <f>G83+G75+G9+G13+G16+G20+G23+G45+G48+G51+G54+G59+G62</f>
        <v>1530983.65</v>
      </c>
      <c r="H85" s="53">
        <f>H9+H13+H16+H20+H23+H45+H48+H51+H54+H59+H62+H75+H83</f>
        <v>43939.25</v>
      </c>
      <c r="I85" s="53">
        <f>I9+I13+I16+I20+I23+I45+I48+I51+I54+I59+I62+I75+I83</f>
        <v>81391.520000000004</v>
      </c>
      <c r="J85" s="53">
        <f>J9+J13+J16+J20+J23+J45+J48+J51+J54+J59+J62+J75+J83</f>
        <v>44037.7</v>
      </c>
      <c r="K85" s="53">
        <f>K9+K13+K16+K20+K23+K45+K48+K51+K54+K59+K62+K75+K83</f>
        <v>27361.360000000001</v>
      </c>
      <c r="L85" s="68">
        <f>H85+I85+J85+K85</f>
        <v>196729.83</v>
      </c>
      <c r="M85" s="68">
        <f>G85-L85</f>
        <v>1334253.82</v>
      </c>
    </row>
    <row r="86" spans="1:13" x14ac:dyDescent="0.25">
      <c r="B86" s="10" t="s">
        <v>21</v>
      </c>
      <c r="C86" s="10"/>
      <c r="D86" s="11">
        <f>E85</f>
        <v>54</v>
      </c>
      <c r="E86" s="54" t="s">
        <v>54</v>
      </c>
      <c r="F86" s="12">
        <f>G85</f>
        <v>1530983.65</v>
      </c>
      <c r="G86" s="9"/>
    </row>
    <row r="87" spans="1:13" x14ac:dyDescent="0.25">
      <c r="B87" s="7"/>
      <c r="C87" s="7"/>
      <c r="D87" s="7"/>
      <c r="E87" s="55" t="s">
        <v>135</v>
      </c>
      <c r="F87" s="57">
        <f>M85</f>
        <v>1334253.82</v>
      </c>
    </row>
    <row r="88" spans="1:13" x14ac:dyDescent="0.25">
      <c r="B88" s="7"/>
      <c r="C88" s="7"/>
      <c r="D88" s="7"/>
      <c r="E88" s="7"/>
      <c r="F88" s="7"/>
    </row>
    <row r="89" spans="1:13" x14ac:dyDescent="0.25">
      <c r="B89" s="7"/>
      <c r="C89" s="7"/>
      <c r="D89" s="7"/>
      <c r="E89" s="7"/>
      <c r="F89" s="7"/>
    </row>
    <row r="90" spans="1:13" x14ac:dyDescent="0.25">
      <c r="B90" s="7"/>
      <c r="C90" s="7"/>
      <c r="D90" s="7"/>
      <c r="E90" s="7"/>
      <c r="F90" s="7"/>
    </row>
    <row r="91" spans="1:13" x14ac:dyDescent="0.25">
      <c r="B91" s="7"/>
      <c r="C91" s="7"/>
      <c r="D91" s="7"/>
      <c r="E91" s="7"/>
      <c r="F91" s="7"/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1"/>
      <c r="C100" s="1"/>
      <c r="D100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2022-07-25T15:15:38Z</dcterms:modified>
</cp:coreProperties>
</file>