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2" documentId="11_EC23F510164AD8B920D826BBA818120E00041293" xr6:coauthVersionLast="47" xr6:coauthVersionMax="47" xr10:uidLastSave="{766F8F50-8650-4685-906E-8DECEE8EF907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07" l="1"/>
  <c r="L48" i="107" l="1"/>
  <c r="L29" i="107"/>
  <c r="L28" i="107"/>
  <c r="L44" i="107"/>
  <c r="M44" i="107" s="1"/>
  <c r="E26" i="107"/>
  <c r="L47" i="107"/>
  <c r="M47" i="107" s="1"/>
  <c r="K45" i="107"/>
  <c r="J45" i="107"/>
  <c r="I45" i="107"/>
  <c r="H45" i="107"/>
  <c r="G45" i="107"/>
  <c r="E45" i="107"/>
  <c r="L41" i="107"/>
  <c r="M41" i="107" s="1"/>
  <c r="L24" i="107"/>
  <c r="M24" i="107" s="1"/>
  <c r="L23" i="107"/>
  <c r="M23" i="107" s="1"/>
  <c r="L22" i="107"/>
  <c r="M22" i="107" s="1"/>
  <c r="A6" i="107" l="1"/>
  <c r="A7" i="107" s="1"/>
  <c r="A10" i="107" s="1"/>
  <c r="A13" i="107" s="1"/>
  <c r="A16" i="107" s="1"/>
  <c r="A17" i="107" s="1"/>
  <c r="A18" i="107" s="1"/>
  <c r="E19" i="107"/>
  <c r="K19" i="107"/>
  <c r="J19" i="107"/>
  <c r="I19" i="107"/>
  <c r="H19" i="107"/>
  <c r="G19" i="107"/>
  <c r="L17" i="107"/>
  <c r="M17" i="107" s="1"/>
  <c r="L16" i="107"/>
  <c r="M16" i="107" s="1"/>
  <c r="A21" i="107" l="1"/>
  <c r="A22" i="107" s="1"/>
  <c r="A23" i="107" s="1"/>
  <c r="L42" i="107"/>
  <c r="M42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25" i="107"/>
  <c r="M25" i="107" s="1"/>
  <c r="L6" i="107"/>
  <c r="M6" i="107" s="1"/>
  <c r="L7" i="107"/>
  <c r="M7" i="107" s="1"/>
  <c r="K39" i="107"/>
  <c r="J39" i="107"/>
  <c r="I39" i="107"/>
  <c r="H39" i="107"/>
  <c r="G39" i="107"/>
  <c r="E39" i="107"/>
  <c r="L31" i="107"/>
  <c r="K26" i="107"/>
  <c r="J26" i="107"/>
  <c r="I26" i="107"/>
  <c r="H26" i="107"/>
  <c r="G26" i="107"/>
  <c r="L21" i="107"/>
  <c r="L18" i="107"/>
  <c r="L19" i="107" s="1"/>
  <c r="K14" i="107"/>
  <c r="J14" i="107"/>
  <c r="I14" i="107"/>
  <c r="H14" i="107"/>
  <c r="G14" i="107"/>
  <c r="E14" i="107"/>
  <c r="L13" i="107"/>
  <c r="M13" i="107" s="1"/>
  <c r="K11" i="107"/>
  <c r="J11" i="107"/>
  <c r="I11" i="107"/>
  <c r="H11" i="107"/>
  <c r="G11" i="107"/>
  <c r="E11" i="107"/>
  <c r="L10" i="107"/>
  <c r="M10" i="107" s="1"/>
  <c r="K8" i="107"/>
  <c r="J8" i="107"/>
  <c r="I8" i="107"/>
  <c r="H8" i="107"/>
  <c r="G8" i="107"/>
  <c r="E8" i="107"/>
  <c r="L5" i="107"/>
  <c r="M5" i="107" s="1"/>
  <c r="E50" i="107" l="1"/>
  <c r="H50" i="107"/>
  <c r="G50" i="107"/>
  <c r="J50" i="107"/>
  <c r="I50" i="107"/>
  <c r="K50" i="107"/>
  <c r="M31" i="107"/>
  <c r="L39" i="107"/>
  <c r="M39" i="107" s="1"/>
  <c r="M45" i="107"/>
  <c r="L45" i="107"/>
  <c r="M48" i="107"/>
  <c r="L26" i="107"/>
  <c r="M26" i="107" s="1"/>
  <c r="L8" i="107"/>
  <c r="M8" i="107" s="1"/>
  <c r="L11" i="107"/>
  <c r="M11" i="107" s="1"/>
  <c r="L14" i="107"/>
  <c r="M18" i="107"/>
  <c r="M19" i="107" s="1"/>
  <c r="M21" i="107"/>
  <c r="M14" i="107" l="1"/>
  <c r="L50" i="107"/>
  <c r="M50" i="107" s="1"/>
  <c r="F52" i="107" s="1"/>
  <c r="A25" i="107"/>
  <c r="F51" i="107"/>
  <c r="D51" i="107"/>
  <c r="A28" i="107" l="1"/>
  <c r="A31" i="107" s="1"/>
  <c r="A32" i="107" s="1"/>
  <c r="A33" i="107" s="1"/>
  <c r="A34" i="107" s="1"/>
  <c r="A35" i="107" s="1"/>
  <c r="A36" i="107" s="1"/>
  <c r="A37" i="107" s="1"/>
  <c r="A38" i="107" s="1"/>
  <c r="A41" i="107" s="1"/>
  <c r="A44" i="107" s="1"/>
  <c r="A47" i="107" s="1"/>
  <c r="M28" i="107"/>
  <c r="M29" i="107"/>
</calcChain>
</file>

<file path=xl/sharedStrings.xml><?xml version="1.0" encoding="utf-8"?>
<sst xmlns="http://schemas.openxmlformats.org/spreadsheetml/2006/main" count="154" uniqueCount="79">
  <si>
    <t>NOMBRE</t>
  </si>
  <si>
    <t>TOTAL GENERAL</t>
  </si>
  <si>
    <t>FUNCION</t>
  </si>
  <si>
    <t>ESTATUS</t>
  </si>
  <si>
    <t>PLANIFICACION Y DESARROLLO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</si>
  <si>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</si>
  <si>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</si>
  <si>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</si>
  <si>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</si>
  <si>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</si>
  <si>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</si>
  <si>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</si>
  <si>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</si>
  <si>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AUX. ATENCION AL CIUDADANO</t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</si>
  <si>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</si>
  <si>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</si>
  <si>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</si>
  <si>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</si>
  <si>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</si>
  <si>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</si>
  <si>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</si>
  <si>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</si>
  <si>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</si>
  <si>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</si>
  <si>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</si>
  <si>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</si>
  <si>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</si>
  <si>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</si>
  <si>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TOTAL NETO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</si>
  <si>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</si>
  <si>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</si>
  <si>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</si>
  <si>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</si>
  <si>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</si>
  <si>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</si>
  <si>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</si>
  <si>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</si>
  <si>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CARLOS DAVID ALEJANDRO CAMILO VIGNI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</si>
  <si>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</si>
  <si>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</si>
  <si>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</si>
  <si>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</si>
  <si>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</si>
  <si>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</si>
  <si>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</si>
  <si>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</si>
  <si>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</si>
  <si>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</si>
  <si>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</si>
  <si>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</si>
  <si>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</si>
  <si>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</si>
  <si>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</si>
  <si>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</si>
  <si>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</si>
  <si>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</si>
  <si>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</si>
  <si>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JHOSSAN GAUDENCIO CAPELL DE CASTRO</t>
  </si>
  <si>
    <t>TECNICO DE COMUNICACIONES</t>
  </si>
  <si>
    <t>MELIDA GABRIEL GARCIA DE GOMEZ</t>
  </si>
  <si>
    <t>COORDINADORA DE CAPACITACION</t>
  </si>
  <si>
    <t>PAULO JAVIER RINCON TORRES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</si>
  <si>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</si>
  <si>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</si>
  <si>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</si>
  <si>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</si>
  <si>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</si>
  <si>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</si>
  <si>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</si>
  <si>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</si>
  <si>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</si>
  <si>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</si>
  <si>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</si>
  <si>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</si>
  <si>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</si>
  <si>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</si>
  <si>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 xml:space="preserve">SALUD SEXUAL REPRODUCTIVA Y VIOLENCIA DE GENERO
SALUD SEXUAL REPRODUCTIVA Y VIOLENCIA DE GENERO
SALUD SEXUAL REPRODUCTIVA Y VIOLENCIA DE GENERO
SALUD SEXUAL REPRODUCTIVA Y VIOLENCIA DE GENERO
</t>
  </si>
  <si>
    <t>PERLA NAFTALI RODRIGUEZ MINAYA</t>
  </si>
  <si>
    <t xml:space="preserve"> Empleados temporales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</si>
</sst>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0" fontId="5" fillId="0" borderId="2" xfId="1" applyNumberFormat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3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6" xfId="1" applyFont="1" applyBorder="1" applyAlignment="1">
      <alignment horizontal="center" vertical="center" wrapText="1"/>
    </xf>
    <xf numFmtId="4" fontId="5" fillId="0" borderId="8" xfId="1" applyNumberFormat="1" applyFont="1" applyBorder="1"/>
    <xf numFmtId="0" fontId="0" fillId="0" borderId="5" xfId="0" applyBorder="1"/>
    <xf numFmtId="0" fontId="6" fillId="0" borderId="2" xfId="1" applyNumberFormat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51</xdr:row>
      <xdr:rowOff>47625</xdr:rowOff>
    </xdr:from>
    <xdr:to>
      <xdr:col>6</xdr:col>
      <xdr:colOff>173354</xdr:colOff>
      <xdr:row>51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247650</xdr:colOff>
      <xdr:row>52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51</xdr:row>
      <xdr:rowOff>47625</xdr:rowOff>
    </xdr:from>
    <xdr:to>
      <xdr:col>6</xdr:col>
      <xdr:colOff>278129</xdr:colOff>
      <xdr:row>51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352425</xdr:colOff>
      <xdr:row>52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809625</xdr:colOff>
      <xdr:row>51</xdr:row>
      <xdr:rowOff>161925</xdr:rowOff>
    </xdr:from>
    <xdr:to>
      <xdr:col>10</xdr:col>
      <xdr:colOff>428625</xdr:colOff>
      <xdr:row>69</xdr:row>
      <xdr:rowOff>47625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24200" y="16706850"/>
          <a:ext cx="5438775" cy="3314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showOutlineSymbols="0" zoomScaleNormal="100" workbookViewId="0">
      <selection activeCell="A25" sqref="A2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6.25" customHeight="1" x14ac:dyDescent="0.25">
      <c r="A2" s="63" t="s">
        <v>78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37.5" customHeight="1" x14ac:dyDescent="0.25">
      <c r="A3" s="13" t="s">
        <v>8</v>
      </c>
      <c r="B3" s="12" t="s">
        <v>0</v>
      </c>
      <c r="C3" s="12" t="s">
        <v>16</v>
      </c>
      <c r="D3" s="12" t="s">
        <v>6</v>
      </c>
      <c r="E3" s="12" t="s">
        <v>2</v>
      </c>
      <c r="F3" s="12" t="s">
        <v>3</v>
      </c>
      <c r="G3" s="14" t="s">
        <v>7</v>
      </c>
      <c r="H3" s="50" t="s">
        <v>23</v>
      </c>
      <c r="I3" s="50" t="s">
        <v>24</v>
      </c>
      <c r="J3" s="50" t="s">
        <v>25</v>
      </c>
      <c r="K3" s="50" t="s">
        <v>26</v>
      </c>
      <c r="L3" s="23" t="s">
        <v>15</v>
      </c>
      <c r="M3" s="22" t="s">
        <v>22</v>
      </c>
    </row>
    <row r="4" spans="1:13" x14ac:dyDescent="0.25">
      <c r="A4" s="2"/>
      <c r="B4" s="25"/>
      <c r="C4" s="29"/>
      <c r="D4" s="6"/>
      <c r="E4" s="3"/>
      <c r="F4" s="4"/>
      <c r="G4" s="5"/>
      <c r="H4" s="51"/>
      <c r="I4" s="51"/>
      <c r="J4" s="51"/>
      <c r="K4" s="51"/>
      <c r="L4" s="55"/>
      <c r="M4" s="57"/>
    </row>
    <row r="5" spans="1:13" ht="22.5" x14ac:dyDescent="0.25">
      <c r="A5" s="15">
        <v>1</v>
      </c>
      <c r="B5" s="34" t="s">
        <v>29</v>
      </c>
      <c r="C5" s="30" t="s">
        <v>19</v>
      </c>
      <c r="D5" s="19" t="s">
        <v>14</v>
      </c>
      <c r="E5" s="26" t="s">
        <v>30</v>
      </c>
      <c r="F5" s="26" t="s">
        <v>5</v>
      </c>
      <c r="G5" s="17">
        <v>35000</v>
      </c>
      <c r="H5" s="17">
        <v>1004.5</v>
      </c>
      <c r="I5" s="38">
        <v>0</v>
      </c>
      <c r="J5" s="17">
        <v>1064</v>
      </c>
      <c r="K5" s="17">
        <v>25</v>
      </c>
      <c r="L5" s="56">
        <f>H5+I5+J5+K5</f>
        <v>2093.5</v>
      </c>
      <c r="M5" s="35">
        <f>G5-L5</f>
        <v>32906.5</v>
      </c>
    </row>
    <row r="6" spans="1:13" x14ac:dyDescent="0.25">
      <c r="A6" s="15">
        <f>A5+1</f>
        <v>2</v>
      </c>
      <c r="B6" s="34" t="s">
        <v>31</v>
      </c>
      <c r="C6" s="31" t="s">
        <v>18</v>
      </c>
      <c r="D6" s="19" t="s">
        <v>14</v>
      </c>
      <c r="E6" s="26" t="s">
        <v>32</v>
      </c>
      <c r="F6" s="26" t="s">
        <v>5</v>
      </c>
      <c r="G6" s="17">
        <v>20000</v>
      </c>
      <c r="H6" s="17">
        <v>574</v>
      </c>
      <c r="I6" s="38">
        <v>0</v>
      </c>
      <c r="J6" s="17">
        <v>608</v>
      </c>
      <c r="K6" s="17">
        <v>25</v>
      </c>
      <c r="L6" s="56">
        <f t="shared" ref="L6:L7" si="0">H6+I6+J6+K6</f>
        <v>1207</v>
      </c>
      <c r="M6" s="35">
        <f t="shared" ref="M6:M8" si="1">G6-L6</f>
        <v>18793</v>
      </c>
    </row>
    <row r="7" spans="1:13" ht="22.5" x14ac:dyDescent="0.25">
      <c r="A7" s="15">
        <f t="shared" ref="A7" si="2">A6+1</f>
        <v>3</v>
      </c>
      <c r="B7" s="34" t="s">
        <v>33</v>
      </c>
      <c r="C7" s="31" t="s">
        <v>19</v>
      </c>
      <c r="D7" s="20" t="s">
        <v>27</v>
      </c>
      <c r="E7" s="26" t="s">
        <v>34</v>
      </c>
      <c r="F7" s="26" t="s">
        <v>5</v>
      </c>
      <c r="G7" s="17">
        <v>70000</v>
      </c>
      <c r="H7" s="17">
        <v>2009</v>
      </c>
      <c r="I7" s="38">
        <v>5368.48</v>
      </c>
      <c r="J7" s="17">
        <v>2128</v>
      </c>
      <c r="K7" s="17">
        <v>25</v>
      </c>
      <c r="L7" s="56">
        <f t="shared" si="0"/>
        <v>9530.48</v>
      </c>
      <c r="M7" s="35">
        <f t="shared" si="1"/>
        <v>60469.52</v>
      </c>
    </row>
    <row r="8" spans="1:13" x14ac:dyDescent="0.25">
      <c r="A8" s="28"/>
      <c r="B8" s="36" t="s">
        <v>10</v>
      </c>
      <c r="C8" s="32"/>
      <c r="D8" s="19"/>
      <c r="E8" s="37">
        <f>COUNTA(E4:E7)</f>
        <v>3</v>
      </c>
      <c r="F8" s="37"/>
      <c r="G8" s="38">
        <f t="shared" ref="G8:L8" si="3">SUM(G5:G7)</f>
        <v>125000</v>
      </c>
      <c r="H8" s="38">
        <f t="shared" si="3"/>
        <v>3587.5</v>
      </c>
      <c r="I8" s="38">
        <f t="shared" si="3"/>
        <v>5368.48</v>
      </c>
      <c r="J8" s="38">
        <f t="shared" si="3"/>
        <v>3800</v>
      </c>
      <c r="K8" s="38">
        <f t="shared" si="3"/>
        <v>75</v>
      </c>
      <c r="L8" s="56">
        <f t="shared" si="3"/>
        <v>12830.98</v>
      </c>
      <c r="M8" s="35">
        <f t="shared" si="1"/>
        <v>112169.02</v>
      </c>
    </row>
    <row r="9" spans="1:13" x14ac:dyDescent="0.25">
      <c r="A9" s="28"/>
      <c r="B9" s="36"/>
      <c r="C9" s="32"/>
      <c r="D9" s="19"/>
      <c r="E9" s="39"/>
      <c r="F9" s="39"/>
      <c r="G9" s="38"/>
      <c r="H9" s="48"/>
      <c r="I9" s="38"/>
      <c r="J9" s="24"/>
      <c r="K9" s="52"/>
      <c r="L9" s="57"/>
      <c r="M9" s="53"/>
    </row>
    <row r="10" spans="1:13" ht="22.5" x14ac:dyDescent="0.25">
      <c r="A10" s="15">
        <f>A7+1</f>
        <v>4</v>
      </c>
      <c r="B10" s="34" t="s">
        <v>35</v>
      </c>
      <c r="C10" s="31" t="s">
        <v>19</v>
      </c>
      <c r="D10" s="19" t="s">
        <v>17</v>
      </c>
      <c r="E10" s="26" t="s">
        <v>36</v>
      </c>
      <c r="F10" s="26" t="s">
        <v>5</v>
      </c>
      <c r="G10" s="17">
        <v>35000</v>
      </c>
      <c r="H10" s="17">
        <v>1004.5</v>
      </c>
      <c r="I10" s="38">
        <v>0</v>
      </c>
      <c r="J10" s="17">
        <v>1064</v>
      </c>
      <c r="K10" s="17">
        <v>25</v>
      </c>
      <c r="L10" s="56">
        <f>H10+I10+J10+K10</f>
        <v>2093.5</v>
      </c>
      <c r="M10" s="35">
        <f t="shared" ref="M10:M11" si="4">G10-L10</f>
        <v>32906.5</v>
      </c>
    </row>
    <row r="11" spans="1:13" x14ac:dyDescent="0.25">
      <c r="A11" s="15"/>
      <c r="B11" s="36" t="s">
        <v>10</v>
      </c>
      <c r="C11" s="32"/>
      <c r="D11" s="20"/>
      <c r="E11" s="26">
        <f>COUNTA(E10:E10)</f>
        <v>1</v>
      </c>
      <c r="F11" s="26"/>
      <c r="G11" s="17">
        <f t="shared" ref="G11:L11" si="5">SUM(G10:G10)</f>
        <v>35000</v>
      </c>
      <c r="H11" s="17">
        <f t="shared" si="5"/>
        <v>1004.5</v>
      </c>
      <c r="I11" s="17">
        <f t="shared" si="5"/>
        <v>0</v>
      </c>
      <c r="J11" s="17">
        <f t="shared" si="5"/>
        <v>1064</v>
      </c>
      <c r="K11" s="17">
        <f t="shared" si="5"/>
        <v>25</v>
      </c>
      <c r="L11" s="56">
        <f t="shared" si="5"/>
        <v>2093.5</v>
      </c>
      <c r="M11" s="35">
        <f t="shared" si="4"/>
        <v>32906.5</v>
      </c>
    </row>
    <row r="12" spans="1:13" x14ac:dyDescent="0.25">
      <c r="A12" s="15"/>
      <c r="B12" s="34"/>
      <c r="C12" s="31"/>
      <c r="D12" s="20"/>
      <c r="E12" s="26"/>
      <c r="F12" s="26"/>
      <c r="G12" s="27"/>
      <c r="H12" s="27"/>
      <c r="I12" s="27"/>
      <c r="J12" s="27"/>
      <c r="K12" s="27"/>
      <c r="L12" s="48"/>
      <c r="M12" s="35"/>
    </row>
    <row r="13" spans="1:13" ht="22.5" x14ac:dyDescent="0.25">
      <c r="A13" s="15">
        <f>A10+1</f>
        <v>5</v>
      </c>
      <c r="B13" s="34" t="s">
        <v>37</v>
      </c>
      <c r="C13" s="31" t="s">
        <v>18</v>
      </c>
      <c r="D13" s="20" t="s">
        <v>4</v>
      </c>
      <c r="E13" s="26" t="s">
        <v>38</v>
      </c>
      <c r="F13" s="26" t="s">
        <v>5</v>
      </c>
      <c r="G13" s="17">
        <v>30000</v>
      </c>
      <c r="H13" s="17">
        <v>861</v>
      </c>
      <c r="I13" s="17">
        <v>0</v>
      </c>
      <c r="J13" s="17">
        <v>912</v>
      </c>
      <c r="K13" s="17">
        <v>375</v>
      </c>
      <c r="L13" s="58">
        <f t="shared" ref="L13" si="6">H13+I13+J13+K13</f>
        <v>2148</v>
      </c>
      <c r="M13" s="35">
        <f t="shared" ref="M13" si="7">G13-L13</f>
        <v>27852</v>
      </c>
    </row>
    <row r="14" spans="1:13" ht="20.25" customHeight="1" x14ac:dyDescent="0.25">
      <c r="A14" s="28"/>
      <c r="B14" s="36" t="s">
        <v>10</v>
      </c>
      <c r="C14" s="32"/>
      <c r="D14" s="20"/>
      <c r="E14" s="26">
        <f>COUNTA(E13:E13)</f>
        <v>1</v>
      </c>
      <c r="F14" s="26"/>
      <c r="G14" s="17">
        <f t="shared" ref="G14:L14" si="8">SUM(G13:G13)</f>
        <v>30000</v>
      </c>
      <c r="H14" s="17">
        <f t="shared" si="8"/>
        <v>861</v>
      </c>
      <c r="I14" s="17">
        <f t="shared" si="8"/>
        <v>0</v>
      </c>
      <c r="J14" s="17">
        <f t="shared" si="8"/>
        <v>912</v>
      </c>
      <c r="K14" s="17">
        <f t="shared" si="8"/>
        <v>375</v>
      </c>
      <c r="L14" s="58">
        <f t="shared" si="8"/>
        <v>2148</v>
      </c>
      <c r="M14" s="35">
        <f>G14-L14</f>
        <v>27852</v>
      </c>
    </row>
    <row r="15" spans="1:13" x14ac:dyDescent="0.25">
      <c r="A15" s="28"/>
      <c r="B15" s="34"/>
      <c r="C15" s="31"/>
      <c r="D15" s="20"/>
      <c r="E15" s="26"/>
      <c r="F15" s="26"/>
      <c r="G15" s="17"/>
      <c r="H15" s="17"/>
      <c r="I15" s="17"/>
      <c r="J15" s="17"/>
      <c r="K15" s="17"/>
      <c r="L15" s="48"/>
      <c r="M15" s="35"/>
    </row>
    <row r="16" spans="1:13" ht="33.75" x14ac:dyDescent="0.25">
      <c r="A16" s="15">
        <f>A13+1</f>
        <v>6</v>
      </c>
      <c r="B16" s="34" t="s">
        <v>39</v>
      </c>
      <c r="C16" s="31" t="s">
        <v>18</v>
      </c>
      <c r="D16" s="19" t="s">
        <v>40</v>
      </c>
      <c r="E16" s="26" t="s">
        <v>41</v>
      </c>
      <c r="F16" s="21" t="s">
        <v>5</v>
      </c>
      <c r="G16" s="17">
        <v>25000</v>
      </c>
      <c r="H16" s="17">
        <v>717.5</v>
      </c>
      <c r="I16" s="17">
        <v>0</v>
      </c>
      <c r="J16" s="17">
        <v>760</v>
      </c>
      <c r="K16" s="17">
        <v>375</v>
      </c>
      <c r="L16" s="56">
        <f>H16+I16+J16+K16</f>
        <v>1852.5</v>
      </c>
      <c r="M16" s="35">
        <f t="shared" ref="M16:M17" si="9">G16-L16</f>
        <v>23147.5</v>
      </c>
    </row>
    <row r="17" spans="1:13" ht="36" customHeight="1" x14ac:dyDescent="0.25">
      <c r="A17" s="15">
        <f>A16+1</f>
        <v>7</v>
      </c>
      <c r="B17" s="34" t="s">
        <v>42</v>
      </c>
      <c r="C17" s="31" t="s">
        <v>18</v>
      </c>
      <c r="D17" s="19" t="s">
        <v>40</v>
      </c>
      <c r="E17" s="26" t="s">
        <v>43</v>
      </c>
      <c r="F17" s="21" t="s">
        <v>5</v>
      </c>
      <c r="G17" s="17">
        <v>22000</v>
      </c>
      <c r="H17" s="17">
        <v>631.4</v>
      </c>
      <c r="I17" s="17">
        <v>0</v>
      </c>
      <c r="J17" s="17">
        <v>668.8</v>
      </c>
      <c r="K17" s="17">
        <v>1375.12</v>
      </c>
      <c r="L17" s="56">
        <f>H17+I17+J17+K17</f>
        <v>2675.32</v>
      </c>
      <c r="M17" s="35">
        <f t="shared" si="9"/>
        <v>19324.68</v>
      </c>
    </row>
    <row r="18" spans="1:13" ht="33.75" x14ac:dyDescent="0.25">
      <c r="A18" s="15">
        <f>A17+1</f>
        <v>8</v>
      </c>
      <c r="B18" s="34" t="s">
        <v>44</v>
      </c>
      <c r="C18" s="31" t="s">
        <v>18</v>
      </c>
      <c r="D18" s="19" t="s">
        <v>40</v>
      </c>
      <c r="E18" s="26" t="s">
        <v>45</v>
      </c>
      <c r="F18" s="21" t="s">
        <v>5</v>
      </c>
      <c r="G18" s="17">
        <v>35000</v>
      </c>
      <c r="H18" s="17">
        <v>1004.5</v>
      </c>
      <c r="I18" s="17">
        <v>0</v>
      </c>
      <c r="J18" s="17">
        <v>1064</v>
      </c>
      <c r="K18" s="17">
        <v>25</v>
      </c>
      <c r="L18" s="56">
        <f>H18+I18+J18+K18</f>
        <v>2093.5</v>
      </c>
      <c r="M18" s="35">
        <f t="shared" ref="M18" si="10">G18-L18</f>
        <v>32906.5</v>
      </c>
    </row>
    <row r="19" spans="1:13" x14ac:dyDescent="0.25">
      <c r="A19" s="28"/>
      <c r="B19" s="36" t="s">
        <v>10</v>
      </c>
      <c r="C19" s="32"/>
      <c r="D19" s="36"/>
      <c r="E19" s="37">
        <f>COUNTA(E16:E18)</f>
        <v>3</v>
      </c>
      <c r="F19" s="40"/>
      <c r="G19" s="17">
        <f t="shared" ref="G19:M19" si="11">SUM(G16:G18)</f>
        <v>82000</v>
      </c>
      <c r="H19" s="17">
        <f t="shared" si="11"/>
        <v>2353.4</v>
      </c>
      <c r="I19" s="17">
        <f t="shared" si="11"/>
        <v>0</v>
      </c>
      <c r="J19" s="17">
        <f t="shared" si="11"/>
        <v>2492.8000000000002</v>
      </c>
      <c r="K19" s="17">
        <f t="shared" si="11"/>
        <v>1775.12</v>
      </c>
      <c r="L19" s="56">
        <f t="shared" si="11"/>
        <v>6621.32</v>
      </c>
      <c r="M19" s="35">
        <f t="shared" si="11"/>
        <v>75378.679999999993</v>
      </c>
    </row>
    <row r="20" spans="1:13" x14ac:dyDescent="0.25">
      <c r="A20" s="28"/>
      <c r="B20" s="36"/>
      <c r="C20" s="32"/>
      <c r="D20" s="20"/>
      <c r="E20" s="26"/>
      <c r="F20" s="26"/>
      <c r="G20" s="17"/>
      <c r="H20" s="17"/>
      <c r="I20" s="17"/>
      <c r="J20" s="17"/>
      <c r="K20" s="17"/>
      <c r="L20" s="48"/>
      <c r="M20" s="35"/>
    </row>
    <row r="21" spans="1:13" x14ac:dyDescent="0.25">
      <c r="A21" s="15">
        <f>A18+1</f>
        <v>9</v>
      </c>
      <c r="B21" s="34" t="s">
        <v>46</v>
      </c>
      <c r="C21" s="31" t="s">
        <v>18</v>
      </c>
      <c r="D21" s="20" t="s">
        <v>20</v>
      </c>
      <c r="E21" s="26" t="s">
        <v>47</v>
      </c>
      <c r="F21" s="26" t="s">
        <v>5</v>
      </c>
      <c r="G21" s="17">
        <v>40000</v>
      </c>
      <c r="H21" s="17">
        <v>1148</v>
      </c>
      <c r="I21" s="17">
        <v>442.65</v>
      </c>
      <c r="J21" s="17">
        <v>1216</v>
      </c>
      <c r="K21" s="17">
        <v>375</v>
      </c>
      <c r="L21" s="56">
        <f>H21+I21+J21+K21</f>
        <v>3181.65</v>
      </c>
      <c r="M21" s="35">
        <f t="shared" ref="M21:M26" si="12">G21-L21</f>
        <v>36818.35</v>
      </c>
    </row>
    <row r="22" spans="1:13" ht="15" customHeight="1" x14ac:dyDescent="0.25">
      <c r="A22" s="15">
        <f>A21+1</f>
        <v>10</v>
      </c>
      <c r="B22" s="34" t="s">
        <v>48</v>
      </c>
      <c r="C22" s="31" t="s">
        <v>19</v>
      </c>
      <c r="D22" s="20" t="s">
        <v>20</v>
      </c>
      <c r="E22" s="26" t="s">
        <v>49</v>
      </c>
      <c r="F22" s="21" t="s">
        <v>5</v>
      </c>
      <c r="G22" s="17">
        <v>35000</v>
      </c>
      <c r="H22" s="17">
        <v>1004.5</v>
      </c>
      <c r="I22" s="17">
        <v>0</v>
      </c>
      <c r="J22" s="17">
        <v>1064</v>
      </c>
      <c r="K22" s="17">
        <v>25</v>
      </c>
      <c r="L22" s="56">
        <f t="shared" ref="L22:L23" si="13">H22+I22+J22+K22</f>
        <v>2093.5</v>
      </c>
      <c r="M22" s="35">
        <f t="shared" ref="M22:M23" si="14">G22-L22</f>
        <v>32906.5</v>
      </c>
    </row>
    <row r="23" spans="1:13" ht="22.5" x14ac:dyDescent="0.25">
      <c r="A23" s="15">
        <f t="shared" ref="A23:A25" si="15">A22+1</f>
        <v>11</v>
      </c>
      <c r="B23" s="18" t="s">
        <v>50</v>
      </c>
      <c r="C23" s="33" t="s">
        <v>18</v>
      </c>
      <c r="D23" s="20" t="s">
        <v>20</v>
      </c>
      <c r="E23" s="26" t="s">
        <v>51</v>
      </c>
      <c r="F23" s="21" t="s">
        <v>5</v>
      </c>
      <c r="G23" s="17">
        <v>60000</v>
      </c>
      <c r="H23" s="17">
        <v>1722</v>
      </c>
      <c r="I23" s="38">
        <v>3486.68</v>
      </c>
      <c r="J23" s="17">
        <v>1824</v>
      </c>
      <c r="K23" s="17">
        <v>25</v>
      </c>
      <c r="L23" s="56">
        <f t="shared" si="13"/>
        <v>7057.68</v>
      </c>
      <c r="M23" s="35">
        <f t="shared" si="14"/>
        <v>52942.32</v>
      </c>
    </row>
    <row r="24" spans="1:13" ht="22.5" x14ac:dyDescent="0.25">
      <c r="A24" s="15">
        <f>A23+1</f>
        <v>12</v>
      </c>
      <c r="B24" s="18" t="s">
        <v>52</v>
      </c>
      <c r="C24" s="33" t="s">
        <v>18</v>
      </c>
      <c r="D24" s="20" t="s">
        <v>20</v>
      </c>
      <c r="E24" s="26" t="s">
        <v>53</v>
      </c>
      <c r="F24" s="21" t="s">
        <v>5</v>
      </c>
      <c r="G24" s="17">
        <v>47900</v>
      </c>
      <c r="H24" s="17">
        <v>1374.73</v>
      </c>
      <c r="I24" s="38">
        <v>1557.62</v>
      </c>
      <c r="J24" s="17">
        <v>1456.16</v>
      </c>
      <c r="K24" s="17">
        <v>25</v>
      </c>
      <c r="L24" s="56">
        <f t="shared" ref="L24" si="16">H24+I24+J24+K24</f>
        <v>4413.51</v>
      </c>
      <c r="M24" s="35">
        <f t="shared" ref="M24" si="17">G24-L24</f>
        <v>43486.49</v>
      </c>
    </row>
    <row r="25" spans="1:13" ht="26.25" customHeight="1" x14ac:dyDescent="0.25">
      <c r="A25" s="15">
        <f t="shared" si="15"/>
        <v>13</v>
      </c>
      <c r="B25" s="18" t="s">
        <v>54</v>
      </c>
      <c r="C25" s="33" t="s">
        <v>18</v>
      </c>
      <c r="D25" s="20" t="s">
        <v>20</v>
      </c>
      <c r="E25" s="26" t="s">
        <v>53</v>
      </c>
      <c r="F25" s="21" t="s">
        <v>5</v>
      </c>
      <c r="G25" s="17">
        <v>40000</v>
      </c>
      <c r="H25" s="17">
        <v>1148</v>
      </c>
      <c r="I25" s="38">
        <v>442.65</v>
      </c>
      <c r="J25" s="17">
        <v>1216</v>
      </c>
      <c r="K25" s="17">
        <v>25</v>
      </c>
      <c r="L25" s="56">
        <f t="shared" ref="L25" si="18">H25+I25+J25+K25</f>
        <v>2831.65</v>
      </c>
      <c r="M25" s="35">
        <f t="shared" si="12"/>
        <v>37168.35</v>
      </c>
    </row>
    <row r="26" spans="1:13" x14ac:dyDescent="0.25">
      <c r="A26" s="28"/>
      <c r="B26" s="36" t="s">
        <v>10</v>
      </c>
      <c r="C26" s="32"/>
      <c r="D26" s="20"/>
      <c r="E26" s="26">
        <f>COUNTA(E21:E25)</f>
        <v>5</v>
      </c>
      <c r="F26" s="26"/>
      <c r="G26" s="17">
        <f>SUM(G21:G25)</f>
        <v>222900</v>
      </c>
      <c r="H26" s="17">
        <f>SUM(H21:H25)</f>
        <v>6397.23</v>
      </c>
      <c r="I26" s="17">
        <f>SUM(I21:I25)</f>
        <v>5929.6</v>
      </c>
      <c r="J26" s="17">
        <f>SUM(J21:J25)</f>
        <v>6776.16</v>
      </c>
      <c r="K26" s="17">
        <f>SUM(K21:K25)</f>
        <v>475</v>
      </c>
      <c r="L26" s="56">
        <f>SUM(L21:L25)</f>
        <v>19577.990000000002</v>
      </c>
      <c r="M26" s="35">
        <f t="shared" si="12"/>
        <v>203322.01</v>
      </c>
    </row>
    <row r="27" spans="1:13" x14ac:dyDescent="0.25">
      <c r="A27" s="28"/>
      <c r="B27" s="36"/>
      <c r="C27" s="32"/>
      <c r="D27" s="20"/>
      <c r="E27" s="26"/>
      <c r="F27" s="26"/>
      <c r="G27" s="17"/>
      <c r="H27" s="17"/>
      <c r="I27" s="17"/>
      <c r="J27" s="17"/>
      <c r="K27" s="17"/>
      <c r="L27" s="56"/>
      <c r="M27" s="35"/>
    </row>
    <row r="28" spans="1:13" ht="48" customHeight="1" x14ac:dyDescent="0.25">
      <c r="A28" s="28">
        <f>A25+1</f>
        <v>14</v>
      </c>
      <c r="B28" s="36" t="s">
        <v>55</v>
      </c>
      <c r="C28" s="32" t="s">
        <v>19</v>
      </c>
      <c r="D28" s="20" t="s">
        <v>76</v>
      </c>
      <c r="E28" s="20" t="s">
        <v>56</v>
      </c>
      <c r="F28" s="21" t="s">
        <v>5</v>
      </c>
      <c r="G28" s="17">
        <v>55000</v>
      </c>
      <c r="H28" s="17">
        <v>1578.5</v>
      </c>
      <c r="I28" s="17">
        <v>2559.6799999999998</v>
      </c>
      <c r="J28" s="17">
        <v>1672</v>
      </c>
      <c r="K28" s="17">
        <v>25</v>
      </c>
      <c r="L28" s="56">
        <f>H28+I28+J28+K28</f>
        <v>5835.18</v>
      </c>
      <c r="M28" s="35">
        <f>G28-L28</f>
        <v>49164.82</v>
      </c>
    </row>
    <row r="29" spans="1:13" ht="19.5" customHeight="1" x14ac:dyDescent="0.25">
      <c r="A29" s="28"/>
      <c r="B29" s="36" t="s">
        <v>10</v>
      </c>
      <c r="C29" s="32"/>
      <c r="D29" s="20"/>
      <c r="E29" s="26">
        <v>1</v>
      </c>
      <c r="F29" s="26"/>
      <c r="G29" s="17">
        <v>55000</v>
      </c>
      <c r="H29" s="17">
        <v>1578.5</v>
      </c>
      <c r="I29" s="17">
        <v>2559.6799999999998</v>
      </c>
      <c r="J29" s="17">
        <v>1672</v>
      </c>
      <c r="K29" s="17">
        <v>25</v>
      </c>
      <c r="L29" s="56">
        <f>H29+I29+J29+K29</f>
        <v>5835.18</v>
      </c>
      <c r="M29" s="35">
        <f t="shared" ref="M29" si="19">G29-L29</f>
        <v>49164.82</v>
      </c>
    </row>
    <row r="30" spans="1:13" x14ac:dyDescent="0.25">
      <c r="A30" s="28"/>
      <c r="B30" s="34"/>
      <c r="C30" s="31"/>
      <c r="D30" s="20"/>
      <c r="E30" s="26"/>
      <c r="F30" s="26"/>
      <c r="G30" s="27"/>
      <c r="H30" s="27"/>
      <c r="I30" s="27"/>
      <c r="J30" s="27"/>
      <c r="K30" s="27"/>
      <c r="L30" s="48"/>
      <c r="M30" s="35"/>
    </row>
    <row r="31" spans="1:13" ht="33.75" x14ac:dyDescent="0.25">
      <c r="A31" s="15">
        <f>A28+1</f>
        <v>15</v>
      </c>
      <c r="B31" s="34" t="s">
        <v>57</v>
      </c>
      <c r="C31" s="31" t="s">
        <v>18</v>
      </c>
      <c r="D31" s="20" t="s">
        <v>11</v>
      </c>
      <c r="E31" s="26" t="s">
        <v>58</v>
      </c>
      <c r="F31" s="26" t="s">
        <v>5</v>
      </c>
      <c r="G31" s="17">
        <v>27000</v>
      </c>
      <c r="H31" s="17">
        <v>774.9</v>
      </c>
      <c r="I31" s="17">
        <v>0</v>
      </c>
      <c r="J31" s="17">
        <v>820.8</v>
      </c>
      <c r="K31" s="17">
        <v>25</v>
      </c>
      <c r="L31" s="56">
        <f>H31+I31+J31+K31</f>
        <v>1620.7</v>
      </c>
      <c r="M31" s="35">
        <f t="shared" ref="M31:M39" si="20">G31-L31</f>
        <v>25379.3</v>
      </c>
    </row>
    <row r="32" spans="1:13" ht="36.75" customHeight="1" x14ac:dyDescent="0.25">
      <c r="A32" s="15">
        <f>A31+1</f>
        <v>16</v>
      </c>
      <c r="B32" s="34" t="s">
        <v>59</v>
      </c>
      <c r="C32" s="31" t="s">
        <v>19</v>
      </c>
      <c r="D32" s="20" t="s">
        <v>11</v>
      </c>
      <c r="E32" s="26" t="s">
        <v>60</v>
      </c>
      <c r="F32" s="26" t="s">
        <v>5</v>
      </c>
      <c r="G32" s="17">
        <v>30000</v>
      </c>
      <c r="H32" s="17">
        <v>861</v>
      </c>
      <c r="I32" s="17">
        <v>0</v>
      </c>
      <c r="J32" s="17">
        <v>912</v>
      </c>
      <c r="K32" s="17">
        <v>25</v>
      </c>
      <c r="L32" s="56">
        <f t="shared" ref="L32:L38" si="21">H32+I32+J32+K32</f>
        <v>1798</v>
      </c>
      <c r="M32" s="35">
        <f t="shared" si="20"/>
        <v>28202</v>
      </c>
    </row>
    <row r="33" spans="1:13" ht="36.75" customHeight="1" x14ac:dyDescent="0.25">
      <c r="A33" s="15">
        <f t="shared" ref="A33:A38" si="22">A32+1</f>
        <v>17</v>
      </c>
      <c r="B33" s="18" t="s">
        <v>77</v>
      </c>
      <c r="C33" s="33" t="s">
        <v>19</v>
      </c>
      <c r="D33" s="20" t="s">
        <v>11</v>
      </c>
      <c r="E33" s="26" t="s">
        <v>60</v>
      </c>
      <c r="F33" s="21" t="s">
        <v>5</v>
      </c>
      <c r="G33" s="17">
        <v>34000</v>
      </c>
      <c r="H33" s="17">
        <v>975.8</v>
      </c>
      <c r="I33" s="17">
        <v>0</v>
      </c>
      <c r="J33" s="17">
        <v>1033.5999999999999</v>
      </c>
      <c r="K33" s="17">
        <v>25</v>
      </c>
      <c r="L33" s="56">
        <f t="shared" si="21"/>
        <v>2034.4</v>
      </c>
      <c r="M33" s="35">
        <f t="shared" si="20"/>
        <v>31965.599999999999</v>
      </c>
    </row>
    <row r="34" spans="1:13" ht="37.5" customHeight="1" x14ac:dyDescent="0.25">
      <c r="A34" s="15">
        <f t="shared" si="22"/>
        <v>18</v>
      </c>
      <c r="B34" s="18" t="s">
        <v>61</v>
      </c>
      <c r="C34" s="33" t="s">
        <v>19</v>
      </c>
      <c r="D34" s="20" t="s">
        <v>11</v>
      </c>
      <c r="E34" s="26" t="s">
        <v>58</v>
      </c>
      <c r="F34" s="26" t="s">
        <v>5</v>
      </c>
      <c r="G34" s="17">
        <v>30000</v>
      </c>
      <c r="H34" s="17">
        <v>861</v>
      </c>
      <c r="I34" s="17">
        <v>0</v>
      </c>
      <c r="J34" s="17">
        <v>912</v>
      </c>
      <c r="K34" s="17">
        <v>25</v>
      </c>
      <c r="L34" s="56">
        <f t="shared" si="21"/>
        <v>1798</v>
      </c>
      <c r="M34" s="35">
        <f t="shared" si="20"/>
        <v>28202</v>
      </c>
    </row>
    <row r="35" spans="1:13" ht="34.5" customHeight="1" x14ac:dyDescent="0.25">
      <c r="A35" s="15">
        <f t="shared" si="22"/>
        <v>19</v>
      </c>
      <c r="B35" s="18" t="s">
        <v>62</v>
      </c>
      <c r="C35" s="33" t="s">
        <v>19</v>
      </c>
      <c r="D35" s="20" t="s">
        <v>11</v>
      </c>
      <c r="E35" s="16" t="s">
        <v>63</v>
      </c>
      <c r="F35" s="26" t="s">
        <v>5</v>
      </c>
      <c r="G35" s="17">
        <v>35000</v>
      </c>
      <c r="H35" s="38">
        <v>1004.5</v>
      </c>
      <c r="I35" s="35">
        <v>0</v>
      </c>
      <c r="J35" s="38">
        <v>1064</v>
      </c>
      <c r="K35" s="38">
        <v>25</v>
      </c>
      <c r="L35" s="56">
        <f t="shared" si="21"/>
        <v>2093.5</v>
      </c>
      <c r="M35" s="35">
        <f t="shared" si="20"/>
        <v>32906.5</v>
      </c>
    </row>
    <row r="36" spans="1:13" ht="33.75" x14ac:dyDescent="0.25">
      <c r="A36" s="15">
        <f t="shared" si="22"/>
        <v>20</v>
      </c>
      <c r="B36" s="18" t="s">
        <v>64</v>
      </c>
      <c r="C36" s="33" t="s">
        <v>19</v>
      </c>
      <c r="D36" s="20" t="s">
        <v>11</v>
      </c>
      <c r="E36" s="16" t="s">
        <v>63</v>
      </c>
      <c r="F36" s="26" t="s">
        <v>5</v>
      </c>
      <c r="G36" s="17">
        <v>35000</v>
      </c>
      <c r="H36" s="38">
        <v>1004.5</v>
      </c>
      <c r="I36" s="17">
        <v>0</v>
      </c>
      <c r="J36" s="38">
        <v>1064</v>
      </c>
      <c r="K36" s="17">
        <v>375</v>
      </c>
      <c r="L36" s="56">
        <f t="shared" si="21"/>
        <v>2443.5</v>
      </c>
      <c r="M36" s="35">
        <f t="shared" si="20"/>
        <v>32556.5</v>
      </c>
    </row>
    <row r="37" spans="1:13" ht="33.75" x14ac:dyDescent="0.25">
      <c r="A37" s="15">
        <f t="shared" si="22"/>
        <v>21</v>
      </c>
      <c r="B37" s="18" t="s">
        <v>66</v>
      </c>
      <c r="C37" s="33" t="s">
        <v>18</v>
      </c>
      <c r="D37" s="20" t="s">
        <v>11</v>
      </c>
      <c r="E37" s="16" t="s">
        <v>13</v>
      </c>
      <c r="F37" s="26" t="s">
        <v>5</v>
      </c>
      <c r="G37" s="17">
        <v>30000</v>
      </c>
      <c r="H37" s="17">
        <v>861</v>
      </c>
      <c r="I37" s="17">
        <v>0</v>
      </c>
      <c r="J37" s="17">
        <v>912</v>
      </c>
      <c r="K37" s="17">
        <v>25</v>
      </c>
      <c r="L37" s="56">
        <f t="shared" si="21"/>
        <v>1798</v>
      </c>
      <c r="M37" s="35">
        <f t="shared" si="20"/>
        <v>28202</v>
      </c>
    </row>
    <row r="38" spans="1:13" ht="33.75" x14ac:dyDescent="0.25">
      <c r="A38" s="15">
        <f t="shared" si="22"/>
        <v>22</v>
      </c>
      <c r="B38" s="18" t="s">
        <v>65</v>
      </c>
      <c r="C38" s="33" t="s">
        <v>19</v>
      </c>
      <c r="D38" s="20" t="s">
        <v>11</v>
      </c>
      <c r="E38" s="16" t="s">
        <v>63</v>
      </c>
      <c r="F38" s="26" t="s">
        <v>5</v>
      </c>
      <c r="G38" s="17">
        <v>35000</v>
      </c>
      <c r="H38" s="38">
        <v>1004.5</v>
      </c>
      <c r="I38" s="17">
        <v>0</v>
      </c>
      <c r="J38" s="38">
        <v>1064</v>
      </c>
      <c r="K38" s="17">
        <v>1375.12</v>
      </c>
      <c r="L38" s="56">
        <f t="shared" si="21"/>
        <v>3443.62</v>
      </c>
      <c r="M38" s="35">
        <f t="shared" si="20"/>
        <v>31556.38</v>
      </c>
    </row>
    <row r="39" spans="1:13" x14ac:dyDescent="0.25">
      <c r="A39" s="28"/>
      <c r="B39" s="36" t="s">
        <v>10</v>
      </c>
      <c r="C39" s="32"/>
      <c r="D39" s="20"/>
      <c r="E39" s="26">
        <f>COUNTA(E31:E38)</f>
        <v>8</v>
      </c>
      <c r="F39" s="26"/>
      <c r="G39" s="17">
        <f>SUM(G31:G38)</f>
        <v>256000</v>
      </c>
      <c r="H39" s="17">
        <f>SUM(H31:H38)</f>
        <v>7347.2</v>
      </c>
      <c r="I39" s="17">
        <f>SUM(I32:I38)</f>
        <v>0</v>
      </c>
      <c r="J39" s="17">
        <f>SUM(J31:J38)</f>
        <v>7782.4</v>
      </c>
      <c r="K39" s="17">
        <f>SUM(K31:K38)</f>
        <v>1900.12</v>
      </c>
      <c r="L39" s="56">
        <f>SUM(L31:L38)</f>
        <v>17029.72</v>
      </c>
      <c r="M39" s="35">
        <f t="shared" si="20"/>
        <v>238970.28</v>
      </c>
    </row>
    <row r="40" spans="1:13" x14ac:dyDescent="0.25">
      <c r="A40" s="28"/>
      <c r="B40" s="34"/>
      <c r="C40" s="31"/>
      <c r="D40" s="20"/>
      <c r="E40" s="26"/>
      <c r="F40" s="26"/>
      <c r="G40" s="17"/>
      <c r="H40" s="17"/>
      <c r="I40" s="17"/>
      <c r="J40" s="17"/>
      <c r="K40" s="17"/>
      <c r="L40" s="48"/>
      <c r="M40" s="35"/>
    </row>
    <row r="41" spans="1:13" ht="45" x14ac:dyDescent="0.25">
      <c r="A41" s="15">
        <f>A38+1</f>
        <v>23</v>
      </c>
      <c r="B41" s="34" t="s">
        <v>67</v>
      </c>
      <c r="C41" s="31" t="s">
        <v>18</v>
      </c>
      <c r="D41" s="20" t="s">
        <v>69</v>
      </c>
      <c r="E41" s="26" t="s">
        <v>68</v>
      </c>
      <c r="F41" s="26" t="s">
        <v>5</v>
      </c>
      <c r="G41" s="17">
        <v>35000</v>
      </c>
      <c r="H41" s="38">
        <v>1004.5</v>
      </c>
      <c r="I41" s="35">
        <v>0</v>
      </c>
      <c r="J41" s="38">
        <v>1064</v>
      </c>
      <c r="K41" s="17">
        <v>25</v>
      </c>
      <c r="L41" s="56">
        <f>H41+I41+J41+K41</f>
        <v>2093.5</v>
      </c>
      <c r="M41" s="35">
        <f t="shared" ref="M41" si="23">G41-L41</f>
        <v>32906.5</v>
      </c>
    </row>
    <row r="42" spans="1:13" x14ac:dyDescent="0.25">
      <c r="A42" s="15"/>
      <c r="B42" s="36" t="s">
        <v>10</v>
      </c>
      <c r="C42" s="31"/>
      <c r="D42" s="20"/>
      <c r="E42" s="26">
        <v>1</v>
      </c>
      <c r="F42" s="26"/>
      <c r="G42" s="17">
        <v>35000</v>
      </c>
      <c r="H42" s="38">
        <v>1004.5</v>
      </c>
      <c r="I42" s="17">
        <v>0</v>
      </c>
      <c r="J42" s="38">
        <v>1064</v>
      </c>
      <c r="K42" s="17">
        <v>25</v>
      </c>
      <c r="L42" s="56">
        <f t="shared" ref="L42:L44" si="24">H42+I42+J42+K42</f>
        <v>2093.5</v>
      </c>
      <c r="M42" s="35">
        <f t="shared" ref="M42:M48" si="25">G42-L42</f>
        <v>32906.5</v>
      </c>
    </row>
    <row r="43" spans="1:13" x14ac:dyDescent="0.25">
      <c r="A43" s="15"/>
      <c r="B43" s="34"/>
      <c r="C43" s="31"/>
      <c r="D43" s="20"/>
      <c r="E43" s="26"/>
      <c r="F43" s="21"/>
      <c r="G43" s="17"/>
      <c r="H43" s="17"/>
      <c r="I43" s="17"/>
      <c r="J43" s="17"/>
      <c r="K43" s="17"/>
      <c r="L43" s="56"/>
      <c r="M43" s="35"/>
    </row>
    <row r="44" spans="1:13" ht="22.5" x14ac:dyDescent="0.25">
      <c r="A44" s="15">
        <f>A41+1</f>
        <v>24</v>
      </c>
      <c r="B44" s="34" t="s">
        <v>71</v>
      </c>
      <c r="C44" s="31" t="s">
        <v>19</v>
      </c>
      <c r="D44" s="20" t="s">
        <v>70</v>
      </c>
      <c r="E44" s="26" t="s">
        <v>72</v>
      </c>
      <c r="F44" s="21" t="s">
        <v>5</v>
      </c>
      <c r="G44" s="17">
        <v>31000</v>
      </c>
      <c r="H44" s="17">
        <v>889.7</v>
      </c>
      <c r="I44" s="17">
        <v>0</v>
      </c>
      <c r="J44" s="17">
        <v>942.4</v>
      </c>
      <c r="K44" s="17">
        <v>25</v>
      </c>
      <c r="L44" s="56">
        <f t="shared" si="24"/>
        <v>1857.1</v>
      </c>
      <c r="M44" s="35">
        <f t="shared" si="25"/>
        <v>29142.9</v>
      </c>
    </row>
    <row r="45" spans="1:13" x14ac:dyDescent="0.25">
      <c r="A45" s="15"/>
      <c r="B45" s="36" t="s">
        <v>10</v>
      </c>
      <c r="C45" s="31"/>
      <c r="D45" s="20"/>
      <c r="E45" s="26">
        <f>COUNTA(E44:E44)</f>
        <v>1</v>
      </c>
      <c r="F45" s="21"/>
      <c r="G45" s="17">
        <f t="shared" ref="G45:M45" si="26">SUM(G44:G44)</f>
        <v>31000</v>
      </c>
      <c r="H45" s="17">
        <f t="shared" si="26"/>
        <v>889.7</v>
      </c>
      <c r="I45" s="17">
        <f t="shared" si="26"/>
        <v>0</v>
      </c>
      <c r="J45" s="17">
        <f t="shared" si="26"/>
        <v>942.4</v>
      </c>
      <c r="K45" s="17">
        <f t="shared" si="26"/>
        <v>25</v>
      </c>
      <c r="L45" s="56">
        <f t="shared" si="26"/>
        <v>1857.1</v>
      </c>
      <c r="M45" s="35">
        <f t="shared" si="26"/>
        <v>29142.9</v>
      </c>
    </row>
    <row r="46" spans="1:13" x14ac:dyDescent="0.25">
      <c r="A46" s="15"/>
      <c r="B46" s="34"/>
      <c r="C46" s="31"/>
      <c r="D46" s="20"/>
      <c r="E46" s="26"/>
      <c r="F46" s="21"/>
      <c r="G46" s="17"/>
      <c r="H46" s="17"/>
      <c r="I46" s="17"/>
      <c r="J46" s="17"/>
      <c r="K46" s="17"/>
      <c r="L46" s="56"/>
      <c r="M46" s="35"/>
    </row>
    <row r="47" spans="1:13" ht="22.5" x14ac:dyDescent="0.25">
      <c r="A47" s="15">
        <f>A44+1</f>
        <v>25</v>
      </c>
      <c r="B47" s="34" t="s">
        <v>73</v>
      </c>
      <c r="C47" s="31" t="s">
        <v>19</v>
      </c>
      <c r="D47" s="20" t="s">
        <v>75</v>
      </c>
      <c r="E47" s="20" t="s">
        <v>74</v>
      </c>
      <c r="F47" s="21" t="s">
        <v>5</v>
      </c>
      <c r="G47" s="17">
        <v>35000</v>
      </c>
      <c r="H47" s="17">
        <v>1004.5</v>
      </c>
      <c r="I47" s="17">
        <v>0</v>
      </c>
      <c r="J47" s="17">
        <v>1064</v>
      </c>
      <c r="K47" s="17">
        <v>1375.12</v>
      </c>
      <c r="L47" s="56">
        <f t="shared" ref="L47:L48" si="27">H47+I47+J47+K47</f>
        <v>3443.62</v>
      </c>
      <c r="M47" s="35">
        <f t="shared" ref="M47" si="28">G47-L47</f>
        <v>31556.38</v>
      </c>
    </row>
    <row r="48" spans="1:13" x14ac:dyDescent="0.25">
      <c r="A48" s="41"/>
      <c r="B48" s="42" t="s">
        <v>10</v>
      </c>
      <c r="C48" s="43"/>
      <c r="D48" s="44"/>
      <c r="E48" s="43">
        <v>1</v>
      </c>
      <c r="F48" s="43"/>
      <c r="G48" s="45">
        <v>35000</v>
      </c>
      <c r="H48" s="45">
        <v>1004.5</v>
      </c>
      <c r="I48" s="45">
        <v>0</v>
      </c>
      <c r="J48" s="45">
        <v>1064</v>
      </c>
      <c r="K48" s="45">
        <v>1375.12</v>
      </c>
      <c r="L48" s="59">
        <f t="shared" si="27"/>
        <v>3443.62</v>
      </c>
      <c r="M48" s="54">
        <f t="shared" si="25"/>
        <v>31556.38</v>
      </c>
    </row>
    <row r="49" spans="1:13" x14ac:dyDescent="0.25">
      <c r="A49" s="41"/>
      <c r="B49" s="42"/>
      <c r="C49" s="43"/>
      <c r="D49" s="44"/>
      <c r="E49" s="43"/>
      <c r="F49" s="43"/>
      <c r="G49" s="45"/>
      <c r="H49" s="45"/>
      <c r="I49" s="45"/>
      <c r="J49" s="45"/>
      <c r="K49" s="45"/>
      <c r="L49" s="60"/>
      <c r="M49" s="61"/>
    </row>
    <row r="50" spans="1:13" x14ac:dyDescent="0.25">
      <c r="A50" s="41"/>
      <c r="B50" s="42" t="s">
        <v>21</v>
      </c>
      <c r="C50" s="43"/>
      <c r="D50" s="44"/>
      <c r="E50" s="43">
        <f>E8+E11+E14+E19+E26+E39+E42+E45+E48+E29</f>
        <v>25</v>
      </c>
      <c r="F50" s="43"/>
      <c r="G50" s="45">
        <f>G8+G11+G14+G19+G26+G29+G39+G42+G45+G48</f>
        <v>906900</v>
      </c>
      <c r="H50" s="45">
        <f>H8+H11+H14+H19+H26+H29+H39+H42+H45+H48</f>
        <v>26028.03</v>
      </c>
      <c r="I50" s="45">
        <f>I8+I11+I14+I19+I26+I29+I39+I42+I45+I48</f>
        <v>13857.76</v>
      </c>
      <c r="J50" s="45">
        <f>J8+J42+J11+J14+J19+J26+J29+J39+J45+J48</f>
        <v>27569.759999999998</v>
      </c>
      <c r="K50" s="45">
        <f>K8+K11+K14+K19+K26+K29+K39+K42+K45+K48</f>
        <v>6075.36</v>
      </c>
      <c r="L50" s="60">
        <f>L8+L11+L14+L19+L26+L29+L39+L42+L45+L48</f>
        <v>73530.91</v>
      </c>
      <c r="M50" s="60">
        <f>G50-L50</f>
        <v>833369.09</v>
      </c>
    </row>
    <row r="51" spans="1:13" x14ac:dyDescent="0.25">
      <c r="B51" s="9" t="s">
        <v>1</v>
      </c>
      <c r="C51" s="9"/>
      <c r="D51" s="10">
        <f>E50</f>
        <v>25</v>
      </c>
      <c r="E51" s="46" t="s">
        <v>9</v>
      </c>
      <c r="F51" s="11">
        <f>G50</f>
        <v>906900</v>
      </c>
      <c r="G51" s="8"/>
    </row>
    <row r="52" spans="1:13" x14ac:dyDescent="0.25">
      <c r="B52" s="7"/>
      <c r="C52" s="7"/>
      <c r="D52" s="7"/>
      <c r="E52" s="47" t="s">
        <v>28</v>
      </c>
      <c r="F52" s="49">
        <f>M50</f>
        <v>833369.09</v>
      </c>
    </row>
    <row r="53" spans="1:13" x14ac:dyDescent="0.25">
      <c r="B53" s="7"/>
      <c r="C53" s="7"/>
      <c r="D53" s="7"/>
      <c r="E53" s="7"/>
      <c r="F53" s="7"/>
    </row>
    <row r="54" spans="1:13" x14ac:dyDescent="0.25">
      <c r="B54" s="7"/>
      <c r="C54" s="7"/>
      <c r="D54" s="7"/>
      <c r="E54" s="7"/>
      <c r="F54" s="7"/>
    </row>
    <row r="55" spans="1:13" x14ac:dyDescent="0.25">
      <c r="B55" s="7"/>
      <c r="C55" s="7"/>
      <c r="D55" s="7"/>
      <c r="E55" s="7"/>
      <c r="F55" s="7"/>
    </row>
    <row r="56" spans="1:13" x14ac:dyDescent="0.25">
      <c r="B56" s="7"/>
      <c r="C56" s="7"/>
      <c r="D56" s="7"/>
      <c r="E56" s="7"/>
      <c r="F56" s="7"/>
    </row>
    <row r="57" spans="1:13" x14ac:dyDescent="0.25">
      <c r="B57" s="7"/>
      <c r="C57" s="7"/>
      <c r="D57" s="7"/>
      <c r="E57" s="7"/>
      <c r="F57" s="7"/>
    </row>
    <row r="58" spans="1:13" x14ac:dyDescent="0.25">
      <c r="B58" s="7"/>
      <c r="C58" s="7"/>
      <c r="D58" s="7"/>
      <c r="E58" s="7"/>
      <c r="F58" s="7"/>
    </row>
    <row r="59" spans="1:13" x14ac:dyDescent="0.25">
      <c r="B59" s="7"/>
      <c r="C59" s="7"/>
      <c r="D59" s="7"/>
      <c r="E59" s="7"/>
      <c r="F59" s="7"/>
    </row>
    <row r="60" spans="1:13" x14ac:dyDescent="0.25">
      <c r="B60" s="7"/>
      <c r="C60" s="7"/>
      <c r="D60" s="7"/>
      <c r="E60" s="7"/>
      <c r="F60" s="7"/>
    </row>
    <row r="61" spans="1:13" x14ac:dyDescent="0.25">
      <c r="B61" s="7"/>
      <c r="C61" s="7"/>
      <c r="D61" s="7"/>
      <c r="E61" s="7"/>
      <c r="F61" s="7"/>
    </row>
    <row r="62" spans="1:13" x14ac:dyDescent="0.25">
      <c r="B62" s="7"/>
      <c r="C62" s="7"/>
      <c r="D62" s="7"/>
      <c r="E62" s="7"/>
      <c r="F62" s="7"/>
    </row>
    <row r="63" spans="1:13" x14ac:dyDescent="0.25">
      <c r="B63" s="7"/>
      <c r="C63" s="7"/>
      <c r="D63" s="7"/>
      <c r="E63" s="7"/>
      <c r="F63" s="7"/>
    </row>
    <row r="64" spans="1:13" x14ac:dyDescent="0.25">
      <c r="B64" s="7"/>
      <c r="C64" s="7"/>
      <c r="D64" s="7"/>
      <c r="E64" s="7"/>
      <c r="F64" s="7"/>
    </row>
    <row r="65" spans="2:4" x14ac:dyDescent="0.25">
      <c r="B65" s="1"/>
      <c r="C65" s="1"/>
      <c r="D65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2022-05-17T13:52:59Z</cp:lastPrinted>
  <dcterms:created xsi:type="dcterms:W3CDTF">2016-03-03T19:51:24Z</dcterms:created>
  <dcterms:modified xsi:type="dcterms:W3CDTF">2022-07-26T14:29:36Z</dcterms:modified>
</cp:coreProperties>
</file>