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FA7B9DC51C9C36A09009254232D228DA0CC6DD6E" xr6:coauthVersionLast="47" xr6:coauthVersionMax="47" xr10:uidLastSave="{3B5463F0-A0D9-4386-A7C1-610F2C08A6F4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32" i="107"/>
  <c r="M32" i="107" s="1"/>
  <c r="L49" i="107" l="1"/>
  <c r="L29" i="107"/>
  <c r="L28" i="107"/>
  <c r="L45" i="107"/>
  <c r="M45" i="107" s="1"/>
  <c r="E26" i="107"/>
  <c r="L48" i="107"/>
  <c r="M48" i="107" s="1"/>
  <c r="K46" i="107"/>
  <c r="J46" i="107"/>
  <c r="I46" i="107"/>
  <c r="H46" i="107"/>
  <c r="G46" i="107"/>
  <c r="E46" i="107"/>
  <c r="L42" i="107"/>
  <c r="M42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3" i="107"/>
  <c r="M43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25" i="107"/>
  <c r="M25" i="107" s="1"/>
  <c r="L6" i="107"/>
  <c r="M6" i="107" s="1"/>
  <c r="L7" i="107"/>
  <c r="M7" i="107" s="1"/>
  <c r="K40" i="107"/>
  <c r="J40" i="107"/>
  <c r="I40" i="107"/>
  <c r="H40" i="107"/>
  <c r="G40" i="107"/>
  <c r="E40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E51" i="107" l="1"/>
  <c r="H51" i="107"/>
  <c r="G51" i="107"/>
  <c r="J51" i="107"/>
  <c r="I51" i="107"/>
  <c r="K51" i="107"/>
  <c r="M31" i="107"/>
  <c r="L40" i="107"/>
  <c r="M40" i="107" s="1"/>
  <c r="M46" i="107"/>
  <c r="L46" i="107"/>
  <c r="M49" i="107"/>
  <c r="L26" i="107"/>
  <c r="M26" i="107" s="1"/>
  <c r="L8" i="107"/>
  <c r="M8" i="107" s="1"/>
  <c r="L11" i="107"/>
  <c r="M11" i="107" s="1"/>
  <c r="L14" i="107"/>
  <c r="M18" i="107"/>
  <c r="M19" i="107" s="1"/>
  <c r="M21" i="107"/>
  <c r="M14" i="107" l="1"/>
  <c r="L51" i="107"/>
  <c r="M51" i="107" s="1"/>
  <c r="F53" i="107" s="1"/>
  <c r="A25" i="107"/>
  <c r="F52" i="107"/>
  <c r="D52" i="107"/>
  <c r="A28" i="107" l="1"/>
  <c r="A31" i="107" s="1"/>
  <c r="M28" i="107"/>
  <c r="M29" i="107"/>
  <c r="A32" i="107" l="1"/>
  <c r="A33" i="107" s="1"/>
  <c r="A34" i="107" s="1"/>
  <c r="A35" i="107" s="1"/>
  <c r="A36" i="107" s="1"/>
  <c r="A37" i="107" s="1"/>
  <c r="A38" i="107" s="1"/>
  <c r="A39" i="107" s="1"/>
  <c r="A42" i="107" s="1"/>
  <c r="A45" i="107" s="1"/>
  <c r="A48" i="107" s="1"/>
</calcChain>
</file>

<file path=xl/sharedStrings.xml><?xml version="1.0" encoding="utf-8"?>
<sst xmlns="http://schemas.openxmlformats.org/spreadsheetml/2006/main" count="159" uniqueCount="80">
  <si>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</si>
  <si>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</si>
  <si>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</si>
  <si>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</si>
  <si>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</si>
  <si>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</si>
  <si>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</si>
  <si>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</si>
  <si>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</si>
  <si>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</si>
  <si>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</si>
  <si>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</si>
  <si>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</si>
  <si>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</si>
  <si>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</si>
  <si>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</si>
  <si>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</si>
  <si>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</si>
  <si>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</si>
  <si>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</si>
  <si>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</si>
  <si>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</si>
  <si>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</si>
  <si>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</si>
  <si>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</si>
  <si>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</si>
  <si>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</si>
  <si>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</si>
  <si>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</si>
  <si>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</si>
  <si>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</si>
  <si>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</si>
  <si>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</si>
  <si>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</si>
  <si>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</si>
  <si>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</si>
  <si>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</si>
  <si>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</si>
  <si>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</si>
  <si>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</si>
  <si>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</si>
  <si>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</si>
  <si>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</si>
  <si>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</si>
  <si>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</si>
  <si>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</si>
  <si>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</si>
  <si>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</si>
  <si>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</si>
  <si>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</si>
  <si>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</si>
  <si>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</si>
  <si>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</si>
  <si>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</si>
  <si>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</si>
  <si>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</si>
  <si>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</si>
  <si>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</si>
  <si>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</si>
  <si>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</si>
  <si>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</si>
  <si>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</si>
  <si>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</si>
  <si>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</si>
  <si>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</si>
  <si>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</si>
  <si>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</si>
  <si>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</si>
  <si>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</si>
  <si>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</si>
  <si>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</si>
  <si>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</si>
  <si>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</si>
  <si>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</si>
  <si>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</si>
  <si>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</si>
  <si>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</si>
  <si>
    <t>PERLA NAFTALI RODRIGUEZ MINAYA</t>
  </si>
  <si>
    <t>DIGNA YOLANDA GUERRERO MAZARA</t>
  </si>
  <si>
    <t xml:space="preserve"> Empleados temporales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</si>
</sst>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57150</xdr:colOff>
      <xdr:row>53</xdr:row>
      <xdr:rowOff>76200</xdr:rowOff>
    </xdr:from>
    <xdr:to>
      <xdr:col>8</xdr:col>
      <xdr:colOff>390525</xdr:colOff>
      <xdr:row>65</xdr:row>
      <xdr:rowOff>129647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17240250"/>
          <a:ext cx="3838575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6.25" customHeight="1" x14ac:dyDescent="0.25">
      <c r="A2" s="63" t="s">
        <v>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37.5" customHeight="1" x14ac:dyDescent="0.25">
      <c r="A3" s="13" t="s">
        <v>8</v>
      </c>
      <c r="B3" s="12" t="s">
        <v>0</v>
      </c>
      <c r="C3" s="12" t="s">
        <v>16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23</v>
      </c>
      <c r="I3" s="50" t="s">
        <v>24</v>
      </c>
      <c r="J3" s="50" t="s">
        <v>25</v>
      </c>
      <c r="K3" s="50" t="s">
        <v>26</v>
      </c>
      <c r="L3" s="23" t="s">
        <v>15</v>
      </c>
      <c r="M3" s="22" t="s">
        <v>22</v>
      </c>
    </row>
    <row r="4" spans="1:13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3" ht="22.5" x14ac:dyDescent="0.25">
      <c r="A5" s="15">
        <v>1</v>
      </c>
      <c r="B5" s="34" t="s">
        <v>29</v>
      </c>
      <c r="C5" s="30" t="s">
        <v>19</v>
      </c>
      <c r="D5" s="19" t="s">
        <v>14</v>
      </c>
      <c r="E5" s="26" t="s">
        <v>30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3" x14ac:dyDescent="0.25">
      <c r="A6" s="15">
        <f>A5+1</f>
        <v>2</v>
      </c>
      <c r="B6" s="34" t="s">
        <v>31</v>
      </c>
      <c r="C6" s="31" t="s">
        <v>18</v>
      </c>
      <c r="D6" s="19" t="s">
        <v>14</v>
      </c>
      <c r="E6" s="26" t="s">
        <v>32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</row>
    <row r="7" spans="1:13" ht="22.5" x14ac:dyDescent="0.25">
      <c r="A7" s="15">
        <f t="shared" ref="A7" si="2">A6+1</f>
        <v>3</v>
      </c>
      <c r="B7" s="34" t="s">
        <v>33</v>
      </c>
      <c r="C7" s="31" t="s">
        <v>19</v>
      </c>
      <c r="D7" s="20" t="s">
        <v>27</v>
      </c>
      <c r="E7" s="26" t="s">
        <v>34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3" x14ac:dyDescent="0.25">
      <c r="A8" s="28"/>
      <c r="B8" s="36" t="s">
        <v>10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3" x14ac:dyDescent="0.25">
      <c r="A9" s="28"/>
      <c r="B9" s="36"/>
      <c r="C9" s="32"/>
      <c r="D9" s="19"/>
      <c r="E9" s="39"/>
      <c r="F9" s="39"/>
      <c r="G9" s="38"/>
      <c r="H9" s="48"/>
      <c r="I9" s="38"/>
      <c r="J9" s="24"/>
      <c r="K9" s="52"/>
      <c r="L9" s="57"/>
      <c r="M9" s="53"/>
    </row>
    <row r="10" spans="1:13" ht="22.5" x14ac:dyDescent="0.25">
      <c r="A10" s="15">
        <f>A7+1</f>
        <v>4</v>
      </c>
      <c r="B10" s="34" t="s">
        <v>35</v>
      </c>
      <c r="C10" s="31" t="s">
        <v>19</v>
      </c>
      <c r="D10" s="19" t="s">
        <v>17</v>
      </c>
      <c r="E10" s="26" t="s">
        <v>36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3" x14ac:dyDescent="0.25">
      <c r="A11" s="15"/>
      <c r="B11" s="36" t="s">
        <v>10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3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3" ht="22.5" x14ac:dyDescent="0.25">
      <c r="A13" s="15">
        <f>A10+1</f>
        <v>5</v>
      </c>
      <c r="B13" s="34" t="s">
        <v>37</v>
      </c>
      <c r="C13" s="31" t="s">
        <v>18</v>
      </c>
      <c r="D13" s="20" t="s">
        <v>4</v>
      </c>
      <c r="E13" s="26" t="s">
        <v>38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375</v>
      </c>
      <c r="L13" s="58">
        <f t="shared" ref="L13" si="6">H13+I13+J13+K13</f>
        <v>2148</v>
      </c>
      <c r="M13" s="35">
        <f t="shared" ref="M13" si="7">G13-L13</f>
        <v>27852</v>
      </c>
    </row>
    <row r="14" spans="1:13" ht="20.25" customHeight="1" x14ac:dyDescent="0.25">
      <c r="A14" s="28"/>
      <c r="B14" s="36" t="s">
        <v>10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375</v>
      </c>
      <c r="L14" s="58">
        <f t="shared" si="8"/>
        <v>2148</v>
      </c>
      <c r="M14" s="35">
        <f>G14-L14</f>
        <v>27852</v>
      </c>
    </row>
    <row r="15" spans="1:13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3" ht="33.75" x14ac:dyDescent="0.25">
      <c r="A16" s="15">
        <f>A13+1</f>
        <v>6</v>
      </c>
      <c r="B16" s="34" t="s">
        <v>39</v>
      </c>
      <c r="C16" s="31" t="s">
        <v>18</v>
      </c>
      <c r="D16" s="19" t="s">
        <v>40</v>
      </c>
      <c r="E16" s="26" t="s">
        <v>41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375</v>
      </c>
      <c r="L16" s="56">
        <f>H16+I16+J16+K16</f>
        <v>1852.5</v>
      </c>
      <c r="M16" s="35">
        <f t="shared" ref="M16:M17" si="9">G16-L16</f>
        <v>23147.5</v>
      </c>
    </row>
    <row r="17" spans="1:13" ht="36" customHeight="1" x14ac:dyDescent="0.25">
      <c r="A17" s="15">
        <f>A16+1</f>
        <v>7</v>
      </c>
      <c r="B17" s="34" t="s">
        <v>42</v>
      </c>
      <c r="C17" s="31" t="s">
        <v>18</v>
      </c>
      <c r="D17" s="19" t="s">
        <v>40</v>
      </c>
      <c r="E17" s="26" t="s">
        <v>43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44</v>
      </c>
      <c r="C18" s="31" t="s">
        <v>18</v>
      </c>
      <c r="D18" s="19" t="s">
        <v>40</v>
      </c>
      <c r="E18" s="26" t="s">
        <v>45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10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1775.12</v>
      </c>
      <c r="L19" s="56">
        <f t="shared" si="11"/>
        <v>6621.32</v>
      </c>
      <c r="M19" s="35">
        <f t="shared" si="11"/>
        <v>75378.679999999993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46</v>
      </c>
      <c r="C21" s="31" t="s">
        <v>18</v>
      </c>
      <c r="D21" s="20" t="s">
        <v>20</v>
      </c>
      <c r="E21" s="26" t="s">
        <v>47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375</v>
      </c>
      <c r="L21" s="56">
        <f>H21+I21+J21+K21</f>
        <v>3181.65</v>
      </c>
      <c r="M21" s="35">
        <f t="shared" ref="M21:M26" si="12">G21-L21</f>
        <v>36818.35</v>
      </c>
    </row>
    <row r="22" spans="1:13" ht="15" customHeight="1" x14ac:dyDescent="0.25">
      <c r="A22" s="15">
        <f>A21+1</f>
        <v>10</v>
      </c>
      <c r="B22" s="34" t="s">
        <v>48</v>
      </c>
      <c r="C22" s="31" t="s">
        <v>19</v>
      </c>
      <c r="D22" s="20" t="s">
        <v>20</v>
      </c>
      <c r="E22" s="26" t="s">
        <v>49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50</v>
      </c>
      <c r="C23" s="33" t="s">
        <v>18</v>
      </c>
      <c r="D23" s="20" t="s">
        <v>20</v>
      </c>
      <c r="E23" s="26" t="s">
        <v>51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52</v>
      </c>
      <c r="C24" s="33" t="s">
        <v>18</v>
      </c>
      <c r="D24" s="20" t="s">
        <v>20</v>
      </c>
      <c r="E24" s="26" t="s">
        <v>53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54</v>
      </c>
      <c r="C25" s="33" t="s">
        <v>18</v>
      </c>
      <c r="D25" s="20" t="s">
        <v>20</v>
      </c>
      <c r="E25" s="26" t="s">
        <v>53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10</v>
      </c>
      <c r="C26" s="32"/>
      <c r="D26" s="20"/>
      <c r="E26" s="26">
        <f>COUNTA(E21:E25)</f>
        <v>5</v>
      </c>
      <c r="F26" s="26"/>
      <c r="G26" s="17">
        <f>SUM(G21:G25)</f>
        <v>222900</v>
      </c>
      <c r="H26" s="17">
        <f>SUM(H21:H25)</f>
        <v>6397.23</v>
      </c>
      <c r="I26" s="17">
        <f>SUM(I21:I25)</f>
        <v>5929.6</v>
      </c>
      <c r="J26" s="17">
        <f>SUM(J21:J25)</f>
        <v>6776.16</v>
      </c>
      <c r="K26" s="17">
        <f>SUM(K21:K25)</f>
        <v>475</v>
      </c>
      <c r="L26" s="56">
        <f>SUM(L21:L25)</f>
        <v>19577.990000000002</v>
      </c>
      <c r="M26" s="35">
        <f t="shared" si="12"/>
        <v>203322.01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55</v>
      </c>
      <c r="C28" s="32" t="s">
        <v>19</v>
      </c>
      <c r="D28" s="20" t="s">
        <v>76</v>
      </c>
      <c r="E28" s="20" t="s">
        <v>56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10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19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57</v>
      </c>
      <c r="C31" s="31" t="s">
        <v>18</v>
      </c>
      <c r="D31" s="20" t="s">
        <v>11</v>
      </c>
      <c r="E31" s="26" t="s">
        <v>58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40" si="20">G31-L31</f>
        <v>25379.3</v>
      </c>
    </row>
    <row r="32" spans="1:13" ht="36.75" customHeight="1" x14ac:dyDescent="0.25">
      <c r="A32" s="15">
        <f>A31+1</f>
        <v>16</v>
      </c>
      <c r="B32" s="34" t="s">
        <v>59</v>
      </c>
      <c r="C32" s="31" t="s">
        <v>19</v>
      </c>
      <c r="D32" s="20" t="s">
        <v>11</v>
      </c>
      <c r="E32" s="26" t="s">
        <v>60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" si="21">H32+I32+J32+K32</f>
        <v>1798</v>
      </c>
      <c r="M32" s="35">
        <f t="shared" ref="M32" si="22">G32-L32</f>
        <v>28202</v>
      </c>
    </row>
    <row r="33" spans="1:13" ht="36.75" customHeight="1" x14ac:dyDescent="0.25">
      <c r="A33" s="15">
        <f t="shared" ref="A33:A39" si="23">A32+1</f>
        <v>17</v>
      </c>
      <c r="B33" s="34" t="s">
        <v>78</v>
      </c>
      <c r="C33" s="31" t="s">
        <v>19</v>
      </c>
      <c r="D33" s="20" t="s">
        <v>11</v>
      </c>
      <c r="E33" s="26" t="s">
        <v>60</v>
      </c>
      <c r="F33" s="26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6">
        <f t="shared" ref="L33:L39" si="24">H33+I33+J33+K33</f>
        <v>1798</v>
      </c>
      <c r="M33" s="35">
        <f t="shared" si="20"/>
        <v>28202</v>
      </c>
    </row>
    <row r="34" spans="1:13" ht="37.5" customHeight="1" x14ac:dyDescent="0.25">
      <c r="A34" s="15">
        <f t="shared" si="23"/>
        <v>18</v>
      </c>
      <c r="B34" s="18" t="s">
        <v>77</v>
      </c>
      <c r="C34" s="33" t="s">
        <v>19</v>
      </c>
      <c r="D34" s="20" t="s">
        <v>11</v>
      </c>
      <c r="E34" s="26" t="s">
        <v>60</v>
      </c>
      <c r="F34" s="21" t="s">
        <v>5</v>
      </c>
      <c r="G34" s="17">
        <v>34000</v>
      </c>
      <c r="H34" s="17">
        <v>975.8</v>
      </c>
      <c r="I34" s="17">
        <v>0</v>
      </c>
      <c r="J34" s="17">
        <v>1033.5999999999999</v>
      </c>
      <c r="K34" s="17">
        <v>25</v>
      </c>
      <c r="L34" s="56">
        <f t="shared" si="24"/>
        <v>2034.4</v>
      </c>
      <c r="M34" s="35">
        <f t="shared" si="20"/>
        <v>31965.599999999999</v>
      </c>
    </row>
    <row r="35" spans="1:13" ht="34.5" customHeight="1" x14ac:dyDescent="0.25">
      <c r="A35" s="15">
        <f t="shared" si="23"/>
        <v>19</v>
      </c>
      <c r="B35" s="18" t="s">
        <v>61</v>
      </c>
      <c r="C35" s="33" t="s">
        <v>19</v>
      </c>
      <c r="D35" s="20" t="s">
        <v>11</v>
      </c>
      <c r="E35" s="26" t="s">
        <v>58</v>
      </c>
      <c r="F35" s="26" t="s">
        <v>5</v>
      </c>
      <c r="G35" s="17">
        <v>30000</v>
      </c>
      <c r="H35" s="17">
        <v>861</v>
      </c>
      <c r="I35" s="17">
        <v>0</v>
      </c>
      <c r="J35" s="17">
        <v>912</v>
      </c>
      <c r="K35" s="17">
        <v>25</v>
      </c>
      <c r="L35" s="56">
        <f t="shared" si="24"/>
        <v>1798</v>
      </c>
      <c r="M35" s="35">
        <f t="shared" si="20"/>
        <v>28202</v>
      </c>
    </row>
    <row r="36" spans="1:13" ht="33.75" x14ac:dyDescent="0.25">
      <c r="A36" s="15">
        <f t="shared" si="23"/>
        <v>20</v>
      </c>
      <c r="B36" s="18" t="s">
        <v>62</v>
      </c>
      <c r="C36" s="33" t="s">
        <v>19</v>
      </c>
      <c r="D36" s="20" t="s">
        <v>11</v>
      </c>
      <c r="E36" s="16" t="s">
        <v>63</v>
      </c>
      <c r="F36" s="26" t="s">
        <v>5</v>
      </c>
      <c r="G36" s="17">
        <v>35000</v>
      </c>
      <c r="H36" s="38">
        <v>1004.5</v>
      </c>
      <c r="I36" s="35">
        <v>0</v>
      </c>
      <c r="J36" s="38">
        <v>1064</v>
      </c>
      <c r="K36" s="38">
        <v>25</v>
      </c>
      <c r="L36" s="56">
        <f t="shared" si="24"/>
        <v>2093.5</v>
      </c>
      <c r="M36" s="35">
        <f t="shared" si="20"/>
        <v>32906.5</v>
      </c>
    </row>
    <row r="37" spans="1:13" ht="33.75" x14ac:dyDescent="0.25">
      <c r="A37" s="15">
        <f t="shared" si="23"/>
        <v>21</v>
      </c>
      <c r="B37" s="18" t="s">
        <v>64</v>
      </c>
      <c r="C37" s="33" t="s">
        <v>19</v>
      </c>
      <c r="D37" s="20" t="s">
        <v>11</v>
      </c>
      <c r="E37" s="16" t="s">
        <v>63</v>
      </c>
      <c r="F37" s="26" t="s">
        <v>5</v>
      </c>
      <c r="G37" s="17">
        <v>35000</v>
      </c>
      <c r="H37" s="38">
        <v>1004.5</v>
      </c>
      <c r="I37" s="17">
        <v>0</v>
      </c>
      <c r="J37" s="38">
        <v>1064</v>
      </c>
      <c r="K37" s="17">
        <v>375</v>
      </c>
      <c r="L37" s="56">
        <f t="shared" si="24"/>
        <v>2443.5</v>
      </c>
      <c r="M37" s="35">
        <f t="shared" si="20"/>
        <v>32556.5</v>
      </c>
    </row>
    <row r="38" spans="1:13" ht="33.75" x14ac:dyDescent="0.25">
      <c r="A38" s="15">
        <f t="shared" si="23"/>
        <v>22</v>
      </c>
      <c r="B38" s="18" t="s">
        <v>66</v>
      </c>
      <c r="C38" s="33" t="s">
        <v>18</v>
      </c>
      <c r="D38" s="20" t="s">
        <v>11</v>
      </c>
      <c r="E38" s="16" t="s">
        <v>13</v>
      </c>
      <c r="F38" s="26" t="s">
        <v>5</v>
      </c>
      <c r="G38" s="17">
        <v>30000</v>
      </c>
      <c r="H38" s="17">
        <v>861</v>
      </c>
      <c r="I38" s="17">
        <v>0</v>
      </c>
      <c r="J38" s="17">
        <v>912</v>
      </c>
      <c r="K38" s="17">
        <v>25</v>
      </c>
      <c r="L38" s="56">
        <f t="shared" si="24"/>
        <v>1798</v>
      </c>
      <c r="M38" s="35">
        <f t="shared" si="20"/>
        <v>28202</v>
      </c>
    </row>
    <row r="39" spans="1:13" ht="33.75" x14ac:dyDescent="0.25">
      <c r="A39" s="15">
        <f t="shared" si="23"/>
        <v>23</v>
      </c>
      <c r="B39" s="18" t="s">
        <v>65</v>
      </c>
      <c r="C39" s="33" t="s">
        <v>19</v>
      </c>
      <c r="D39" s="20" t="s">
        <v>11</v>
      </c>
      <c r="E39" s="16" t="s">
        <v>63</v>
      </c>
      <c r="F39" s="26" t="s">
        <v>5</v>
      </c>
      <c r="G39" s="17">
        <v>35000</v>
      </c>
      <c r="H39" s="38">
        <v>1004.5</v>
      </c>
      <c r="I39" s="17">
        <v>0</v>
      </c>
      <c r="J39" s="38">
        <v>1064</v>
      </c>
      <c r="K39" s="17">
        <v>1375.12</v>
      </c>
      <c r="L39" s="56">
        <f t="shared" si="24"/>
        <v>3443.62</v>
      </c>
      <c r="M39" s="35">
        <f t="shared" si="20"/>
        <v>31556.38</v>
      </c>
    </row>
    <row r="40" spans="1:13" x14ac:dyDescent="0.25">
      <c r="A40" s="28"/>
      <c r="B40" s="36" t="s">
        <v>10</v>
      </c>
      <c r="C40" s="32"/>
      <c r="D40" s="20"/>
      <c r="E40" s="26">
        <f>COUNTA(E31:E39)</f>
        <v>9</v>
      </c>
      <c r="F40" s="26"/>
      <c r="G40" s="17">
        <f>SUM(G31:G39)</f>
        <v>286000</v>
      </c>
      <c r="H40" s="17">
        <f>SUM(H31:H39)</f>
        <v>8208.2000000000007</v>
      </c>
      <c r="I40" s="17">
        <f>SUM(I33:I39)</f>
        <v>0</v>
      </c>
      <c r="J40" s="17">
        <f>SUM(J31:J39)</f>
        <v>8694.4</v>
      </c>
      <c r="K40" s="17">
        <f>SUM(K31:K39)</f>
        <v>1925.12</v>
      </c>
      <c r="L40" s="56">
        <f>SUM(L31:L39)</f>
        <v>18827.72</v>
      </c>
      <c r="M40" s="35">
        <f t="shared" si="20"/>
        <v>267172.28000000003</v>
      </c>
    </row>
    <row r="41" spans="1:13" x14ac:dyDescent="0.25">
      <c r="A41" s="28"/>
      <c r="B41" s="34"/>
      <c r="C41" s="31"/>
      <c r="D41" s="20"/>
      <c r="E41" s="26"/>
      <c r="F41" s="26"/>
      <c r="G41" s="17"/>
      <c r="H41" s="17"/>
      <c r="I41" s="17"/>
      <c r="J41" s="17"/>
      <c r="K41" s="17"/>
      <c r="L41" s="48"/>
      <c r="M41" s="35"/>
    </row>
    <row r="42" spans="1:13" ht="45" x14ac:dyDescent="0.25">
      <c r="A42" s="15">
        <f>A39+1</f>
        <v>24</v>
      </c>
      <c r="B42" s="34" t="s">
        <v>67</v>
      </c>
      <c r="C42" s="31" t="s">
        <v>18</v>
      </c>
      <c r="D42" s="20" t="s">
        <v>69</v>
      </c>
      <c r="E42" s="26" t="s">
        <v>68</v>
      </c>
      <c r="F42" s="26" t="s">
        <v>5</v>
      </c>
      <c r="G42" s="17">
        <v>35000</v>
      </c>
      <c r="H42" s="38">
        <v>1004.5</v>
      </c>
      <c r="I42" s="35">
        <v>0</v>
      </c>
      <c r="J42" s="38">
        <v>1064</v>
      </c>
      <c r="K42" s="17">
        <v>25</v>
      </c>
      <c r="L42" s="56">
        <f>H42+I42+J42+K42</f>
        <v>2093.5</v>
      </c>
      <c r="M42" s="35">
        <f t="shared" ref="M42" si="25">G42-L42</f>
        <v>32906.5</v>
      </c>
    </row>
    <row r="43" spans="1:13" x14ac:dyDescent="0.25">
      <c r="A43" s="15"/>
      <c r="B43" s="36" t="s">
        <v>10</v>
      </c>
      <c r="C43" s="31"/>
      <c r="D43" s="20"/>
      <c r="E43" s="26">
        <v>1</v>
      </c>
      <c r="F43" s="26"/>
      <c r="G43" s="17">
        <v>35000</v>
      </c>
      <c r="H43" s="38">
        <v>1004.5</v>
      </c>
      <c r="I43" s="17">
        <v>0</v>
      </c>
      <c r="J43" s="38">
        <v>1064</v>
      </c>
      <c r="K43" s="17">
        <v>25</v>
      </c>
      <c r="L43" s="56">
        <f t="shared" ref="L43:L45" si="26">H43+I43+J43+K43</f>
        <v>2093.5</v>
      </c>
      <c r="M43" s="35">
        <f t="shared" ref="M43:M49" si="27">G43-L43</f>
        <v>32906.5</v>
      </c>
    </row>
    <row r="44" spans="1:13" x14ac:dyDescent="0.25">
      <c r="A44" s="15"/>
      <c r="B44" s="34"/>
      <c r="C44" s="31"/>
      <c r="D44" s="20"/>
      <c r="E44" s="26"/>
      <c r="F44" s="21"/>
      <c r="G44" s="17"/>
      <c r="H44" s="17"/>
      <c r="I44" s="17"/>
      <c r="J44" s="17"/>
      <c r="K44" s="17"/>
      <c r="L44" s="56"/>
      <c r="M44" s="35"/>
    </row>
    <row r="45" spans="1:13" ht="22.5" x14ac:dyDescent="0.25">
      <c r="A45" s="15">
        <f>A42+1</f>
        <v>25</v>
      </c>
      <c r="B45" s="34" t="s">
        <v>71</v>
      </c>
      <c r="C45" s="31" t="s">
        <v>19</v>
      </c>
      <c r="D45" s="20" t="s">
        <v>70</v>
      </c>
      <c r="E45" s="26" t="s">
        <v>72</v>
      </c>
      <c r="F45" s="21" t="s">
        <v>5</v>
      </c>
      <c r="G45" s="17">
        <v>31000</v>
      </c>
      <c r="H45" s="17">
        <v>889.7</v>
      </c>
      <c r="I45" s="17">
        <v>0</v>
      </c>
      <c r="J45" s="17">
        <v>942.4</v>
      </c>
      <c r="K45" s="17">
        <v>25</v>
      </c>
      <c r="L45" s="56">
        <f t="shared" si="26"/>
        <v>1857.1</v>
      </c>
      <c r="M45" s="35">
        <f t="shared" si="27"/>
        <v>29142.9</v>
      </c>
    </row>
    <row r="46" spans="1:13" x14ac:dyDescent="0.25">
      <c r="A46" s="15"/>
      <c r="B46" s="36" t="s">
        <v>10</v>
      </c>
      <c r="C46" s="31"/>
      <c r="D46" s="20"/>
      <c r="E46" s="26">
        <f>COUNTA(E45:E45)</f>
        <v>1</v>
      </c>
      <c r="F46" s="21"/>
      <c r="G46" s="17">
        <f t="shared" ref="G46:M46" si="28">SUM(G45:G45)</f>
        <v>31000</v>
      </c>
      <c r="H46" s="17">
        <f t="shared" si="28"/>
        <v>889.7</v>
      </c>
      <c r="I46" s="17">
        <f t="shared" si="28"/>
        <v>0</v>
      </c>
      <c r="J46" s="17">
        <f t="shared" si="28"/>
        <v>942.4</v>
      </c>
      <c r="K46" s="17">
        <f t="shared" si="28"/>
        <v>25</v>
      </c>
      <c r="L46" s="56">
        <f t="shared" si="28"/>
        <v>1857.1</v>
      </c>
      <c r="M46" s="35">
        <f t="shared" si="28"/>
        <v>29142.9</v>
      </c>
    </row>
    <row r="47" spans="1:13" x14ac:dyDescent="0.25">
      <c r="A47" s="15"/>
      <c r="B47" s="34"/>
      <c r="C47" s="31"/>
      <c r="D47" s="20"/>
      <c r="E47" s="26"/>
      <c r="F47" s="21"/>
      <c r="G47" s="17"/>
      <c r="H47" s="17"/>
      <c r="I47" s="17"/>
      <c r="J47" s="17"/>
      <c r="K47" s="17"/>
      <c r="L47" s="56"/>
      <c r="M47" s="35"/>
    </row>
    <row r="48" spans="1:13" ht="22.5" x14ac:dyDescent="0.25">
      <c r="A48" s="15">
        <f>A45+1</f>
        <v>26</v>
      </c>
      <c r="B48" s="34" t="s">
        <v>73</v>
      </c>
      <c r="C48" s="31" t="s">
        <v>19</v>
      </c>
      <c r="D48" s="20" t="s">
        <v>75</v>
      </c>
      <c r="E48" s="20" t="s">
        <v>74</v>
      </c>
      <c r="F48" s="21" t="s">
        <v>5</v>
      </c>
      <c r="G48" s="17">
        <v>35000</v>
      </c>
      <c r="H48" s="17">
        <v>1004.5</v>
      </c>
      <c r="I48" s="17">
        <v>0</v>
      </c>
      <c r="J48" s="17">
        <v>1064</v>
      </c>
      <c r="K48" s="17">
        <v>1375.12</v>
      </c>
      <c r="L48" s="56">
        <f t="shared" ref="L48:L49" si="29">H48+I48+J48+K48</f>
        <v>3443.62</v>
      </c>
      <c r="M48" s="35">
        <f t="shared" ref="M48" si="30">G48-L48</f>
        <v>31556.38</v>
      </c>
    </row>
    <row r="49" spans="1:13" x14ac:dyDescent="0.25">
      <c r="A49" s="41"/>
      <c r="B49" s="42" t="s">
        <v>10</v>
      </c>
      <c r="C49" s="43"/>
      <c r="D49" s="44"/>
      <c r="E49" s="43">
        <v>1</v>
      </c>
      <c r="F49" s="43"/>
      <c r="G49" s="45">
        <v>35000</v>
      </c>
      <c r="H49" s="45">
        <v>1004.5</v>
      </c>
      <c r="I49" s="45">
        <v>0</v>
      </c>
      <c r="J49" s="45">
        <v>1064</v>
      </c>
      <c r="K49" s="45">
        <v>1375.12</v>
      </c>
      <c r="L49" s="59">
        <f t="shared" si="29"/>
        <v>3443.62</v>
      </c>
      <c r="M49" s="54">
        <f t="shared" si="27"/>
        <v>31556.38</v>
      </c>
    </row>
    <row r="50" spans="1:13" x14ac:dyDescent="0.25">
      <c r="A50" s="41"/>
      <c r="B50" s="42"/>
      <c r="C50" s="43"/>
      <c r="D50" s="44"/>
      <c r="E50" s="43"/>
      <c r="F50" s="43"/>
      <c r="G50" s="45"/>
      <c r="H50" s="45"/>
      <c r="I50" s="45"/>
      <c r="J50" s="45"/>
      <c r="K50" s="45"/>
      <c r="L50" s="60"/>
      <c r="M50" s="61"/>
    </row>
    <row r="51" spans="1:13" x14ac:dyDescent="0.25">
      <c r="A51" s="41"/>
      <c r="B51" s="42" t="s">
        <v>21</v>
      </c>
      <c r="C51" s="43"/>
      <c r="D51" s="44"/>
      <c r="E51" s="43">
        <f>E8+E11+E14+E19+E26+E40+E43+E46+E49+E29</f>
        <v>26</v>
      </c>
      <c r="F51" s="43"/>
      <c r="G51" s="45">
        <f>G8+G11+G14+G19+G26+G29+G40+G43+G46+G49</f>
        <v>936900</v>
      </c>
      <c r="H51" s="45">
        <f>H8+H11+H14+H19+H26+H29+H40+H43+H46+H49</f>
        <v>26889.03</v>
      </c>
      <c r="I51" s="45">
        <f>I8+I11+I14+I19+I26+I29+I40+I43+I46+I49</f>
        <v>13857.76</v>
      </c>
      <c r="J51" s="45">
        <f>J8+J43+J11+J14+J19+J26+J29+J40+J46+J49</f>
        <v>28481.759999999998</v>
      </c>
      <c r="K51" s="45">
        <f>K8+K11+K14+K19+K26+K29+K40+K43+K46+K49</f>
        <v>6100.36</v>
      </c>
      <c r="L51" s="60">
        <f>L8+L11+L14+L19+L26+L29+L40+L43+L46+L49</f>
        <v>75328.91</v>
      </c>
      <c r="M51" s="60">
        <f>G51-L51</f>
        <v>861571.09</v>
      </c>
    </row>
    <row r="52" spans="1:13" x14ac:dyDescent="0.25">
      <c r="B52" s="9" t="s">
        <v>1</v>
      </c>
      <c r="C52" s="9"/>
      <c r="D52" s="10">
        <f>E51</f>
        <v>26</v>
      </c>
      <c r="E52" s="46" t="s">
        <v>9</v>
      </c>
      <c r="F52" s="11">
        <f>G51</f>
        <v>936900</v>
      </c>
      <c r="G52" s="8"/>
    </row>
    <row r="53" spans="1:13" x14ac:dyDescent="0.25">
      <c r="B53" s="7"/>
      <c r="C53" s="7"/>
      <c r="D53" s="7"/>
      <c r="E53" s="47" t="s">
        <v>28</v>
      </c>
      <c r="F53" s="49">
        <f>M51</f>
        <v>861571.09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2022-07-26T14:30:37Z</dcterms:modified>
</cp:coreProperties>
</file>