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B467E348-118D-4E7C-B07E-0F192AB4F7A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07" l="1"/>
  <c r="A6" i="107"/>
  <c r="E45" i="107"/>
  <c r="G45" i="107"/>
  <c r="I45" i="107"/>
  <c r="K45" i="107"/>
  <c r="J43" i="107"/>
  <c r="J45" i="107" s="1"/>
  <c r="H43" i="107"/>
  <c r="H45" i="107" s="1"/>
  <c r="G7" i="107"/>
  <c r="I7" i="107"/>
  <c r="K7" i="107"/>
  <c r="J5" i="107"/>
  <c r="J7" i="107" s="1"/>
  <c r="H5" i="107"/>
  <c r="H7" i="107" s="1"/>
  <c r="L43" i="107" l="1"/>
  <c r="L5" i="107"/>
  <c r="M5" i="107" s="1"/>
  <c r="M43" i="107" l="1"/>
  <c r="E23" i="107"/>
  <c r="E35" i="107"/>
  <c r="L48" i="107"/>
  <c r="J40" i="107"/>
  <c r="J41" i="107" s="1"/>
  <c r="H40" i="107"/>
  <c r="H41" i="107" s="1"/>
  <c r="J37" i="107"/>
  <c r="H37" i="107"/>
  <c r="K41" i="107"/>
  <c r="I41" i="107"/>
  <c r="G41" i="107"/>
  <c r="E41" i="107"/>
  <c r="J22" i="107"/>
  <c r="H22" i="107"/>
  <c r="H23" i="107" s="1"/>
  <c r="L21" i="107"/>
  <c r="M21" i="107" s="1"/>
  <c r="I35" i="107"/>
  <c r="J33" i="107"/>
  <c r="H33" i="107"/>
  <c r="H35" i="107" s="1"/>
  <c r="L38" i="107"/>
  <c r="L26" i="107"/>
  <c r="L34" i="107"/>
  <c r="M34" i="107" s="1"/>
  <c r="L32" i="107"/>
  <c r="M32" i="107" s="1"/>
  <c r="L31" i="107"/>
  <c r="M31" i="107" s="1"/>
  <c r="L47" i="107"/>
  <c r="M47" i="107" s="1"/>
  <c r="L14" i="107"/>
  <c r="M14" i="107" s="1"/>
  <c r="L9" i="107"/>
  <c r="M9" i="107" s="1"/>
  <c r="L28" i="107"/>
  <c r="M28" i="107" s="1"/>
  <c r="L22" i="107" l="1"/>
  <c r="M22" i="107" s="1"/>
  <c r="L40" i="107"/>
  <c r="M40" i="107" s="1"/>
  <c r="M41" i="107" s="1"/>
  <c r="L37" i="107"/>
  <c r="M37" i="107" s="1"/>
  <c r="L25" i="107"/>
  <c r="L44" i="107"/>
  <c r="L20" i="107"/>
  <c r="M20" i="107" s="1"/>
  <c r="L19" i="107"/>
  <c r="M19" i="107" s="1"/>
  <c r="L18" i="107"/>
  <c r="M18" i="107" s="1"/>
  <c r="M44" i="107" l="1"/>
  <c r="M45" i="107" s="1"/>
  <c r="L45" i="107"/>
  <c r="L41" i="107"/>
  <c r="A9" i="107"/>
  <c r="E15" i="107"/>
  <c r="K15" i="107"/>
  <c r="J15" i="107"/>
  <c r="I15" i="107"/>
  <c r="H15" i="107"/>
  <c r="G15" i="107"/>
  <c r="L13" i="107"/>
  <c r="M13" i="107" s="1"/>
  <c r="L12" i="107"/>
  <c r="M12" i="107" s="1"/>
  <c r="A12" i="107" l="1"/>
  <c r="A13" i="107" s="1"/>
  <c r="A14" i="107" s="1"/>
  <c r="A17" i="107" s="1"/>
  <c r="A18" i="107" s="1"/>
  <c r="A19" i="107" s="1"/>
  <c r="A21" i="107" s="1"/>
  <c r="A22" i="107" s="1"/>
  <c r="M38" i="107"/>
  <c r="L29" i="107"/>
  <c r="M29" i="107" s="1"/>
  <c r="L30" i="107"/>
  <c r="M30" i="107" s="1"/>
  <c r="L33" i="107"/>
  <c r="M33" i="107" s="1"/>
  <c r="L6" i="107"/>
  <c r="M6" i="107" s="1"/>
  <c r="K35" i="107"/>
  <c r="J35" i="107"/>
  <c r="G35" i="107"/>
  <c r="K23" i="107"/>
  <c r="J23" i="107"/>
  <c r="I23" i="107"/>
  <c r="G23" i="107"/>
  <c r="L17" i="107"/>
  <c r="L15" i="107"/>
  <c r="K10" i="107"/>
  <c r="J10" i="107"/>
  <c r="I10" i="107"/>
  <c r="H10" i="107"/>
  <c r="H50" i="107" s="1"/>
  <c r="G10" i="107"/>
  <c r="E10" i="107"/>
  <c r="E7" i="107"/>
  <c r="E50" i="107" l="1"/>
  <c r="I50" i="107"/>
  <c r="J50" i="107"/>
  <c r="L7" i="107"/>
  <c r="M7" i="107" s="1"/>
  <c r="G50" i="107"/>
  <c r="F51" i="107" s="1"/>
  <c r="K50" i="107"/>
  <c r="L35" i="107"/>
  <c r="M35" i="107" s="1"/>
  <c r="M48" i="107"/>
  <c r="L23" i="107"/>
  <c r="M23" i="107" s="1"/>
  <c r="L10" i="107"/>
  <c r="M10" i="107" s="1"/>
  <c r="M15" i="107"/>
  <c r="M17" i="107"/>
  <c r="L50" i="107" l="1"/>
  <c r="M50" i="107" s="1"/>
  <c r="F52" i="107" s="1"/>
  <c r="D51" i="107"/>
  <c r="A25" i="107" l="1"/>
  <c r="A28" i="107" s="1"/>
  <c r="M25" i="107"/>
  <c r="M26" i="107"/>
  <c r="A29" i="107" l="1"/>
  <c r="A30" i="107" s="1"/>
  <c r="A31" i="107" l="1"/>
  <c r="A32" i="107" l="1"/>
  <c r="A33" i="107" s="1"/>
  <c r="A34" i="107" s="1"/>
  <c r="A37" i="107" l="1"/>
  <c r="A40" i="107" l="1"/>
  <c r="A43" i="107" l="1"/>
  <c r="A44" i="107" s="1"/>
  <c r="A47" i="107" s="1"/>
</calcChain>
</file>

<file path=xl/sharedStrings.xml><?xml version="1.0" encoding="utf-8"?>
<sst xmlns="http://schemas.openxmlformats.org/spreadsheetml/2006/main" count="154" uniqueCount="78">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</sst>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52</xdr:row>
      <xdr:rowOff>44755</xdr:rowOff>
    </xdr:from>
    <xdr:to>
      <xdr:col>7</xdr:col>
      <xdr:colOff>503206</xdr:colOff>
      <xdr:row>61</xdr:row>
      <xdr:rowOff>119207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zoomScale="106" zoomScaleNormal="106" workbookViewId="0">
      <selection activeCell="A20" sqref="A20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6.25" customHeight="1" x14ac:dyDescent="0.25">
      <c r="A2" s="56" t="s">
        <v>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1" t="s">
        <v>73</v>
      </c>
      <c r="C5" s="50" t="s">
        <v>17</v>
      </c>
      <c r="D5" s="16" t="s">
        <v>12</v>
      </c>
      <c r="E5" s="52" t="s">
        <v>74</v>
      </c>
      <c r="F5" s="17" t="s">
        <v>4</v>
      </c>
      <c r="G5" s="53">
        <v>54900</v>
      </c>
      <c r="H5" s="53">
        <f>G5*2.87/100</f>
        <v>1575.63</v>
      </c>
      <c r="I5" s="53">
        <v>2545.56</v>
      </c>
      <c r="J5" s="53">
        <f>G5*3.04/100</f>
        <v>1668.96</v>
      </c>
      <c r="K5" s="53">
        <v>25</v>
      </c>
      <c r="L5" s="38">
        <f>H5+I5+J5+K5</f>
        <v>5815.15</v>
      </c>
      <c r="M5" s="54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21"/>
      <c r="H11" s="21"/>
      <c r="I11" s="21"/>
      <c r="J11" s="21"/>
      <c r="K11" s="21"/>
      <c r="L11" s="37"/>
      <c r="M11" s="26"/>
    </row>
    <row r="12" spans="1:13" ht="33.75" x14ac:dyDescent="0.25">
      <c r="A12" s="13">
        <f>A9+1</f>
        <v>4</v>
      </c>
      <c r="B12" s="27" t="s">
        <v>31</v>
      </c>
      <c r="C12" s="24" t="s">
        <v>16</v>
      </c>
      <c r="D12" s="16" t="s">
        <v>32</v>
      </c>
      <c r="E12" s="17" t="s">
        <v>33</v>
      </c>
      <c r="F12" s="17" t="s">
        <v>4</v>
      </c>
      <c r="G12" s="15">
        <v>30500</v>
      </c>
      <c r="H12" s="15">
        <v>875.35</v>
      </c>
      <c r="I12" s="15">
        <v>0</v>
      </c>
      <c r="J12" s="15">
        <v>927.2</v>
      </c>
      <c r="K12" s="15">
        <v>480.6</v>
      </c>
      <c r="L12" s="44">
        <f>H12+I12+J12+K12</f>
        <v>2283.15</v>
      </c>
      <c r="M12" s="26">
        <f t="shared" ref="M12:M13" si="5">G12-L12</f>
        <v>28216.85</v>
      </c>
    </row>
    <row r="13" spans="1:13" ht="36" customHeight="1" x14ac:dyDescent="0.25">
      <c r="A13" s="13">
        <f>A12+1</f>
        <v>5</v>
      </c>
      <c r="B13" s="27" t="s">
        <v>34</v>
      </c>
      <c r="C13" s="24" t="s">
        <v>16</v>
      </c>
      <c r="D13" s="16" t="s">
        <v>32</v>
      </c>
      <c r="E13" s="17" t="s">
        <v>35</v>
      </c>
      <c r="F13" s="17" t="s">
        <v>4</v>
      </c>
      <c r="G13" s="15">
        <v>26840</v>
      </c>
      <c r="H13" s="15">
        <v>770.31</v>
      </c>
      <c r="I13" s="15">
        <v>0</v>
      </c>
      <c r="J13" s="15">
        <v>815.94</v>
      </c>
      <c r="K13" s="15">
        <v>1602.45</v>
      </c>
      <c r="L13" s="44">
        <f>H13+I13+J13+K13</f>
        <v>3188.7</v>
      </c>
      <c r="M13" s="26">
        <f t="shared" si="5"/>
        <v>23651.3</v>
      </c>
    </row>
    <row r="14" spans="1:13" ht="33.75" x14ac:dyDescent="0.25">
      <c r="A14" s="13">
        <f>A13+1</f>
        <v>6</v>
      </c>
      <c r="B14" s="27" t="s">
        <v>36</v>
      </c>
      <c r="C14" s="24" t="s">
        <v>16</v>
      </c>
      <c r="D14" s="16" t="s">
        <v>32</v>
      </c>
      <c r="E14" s="17" t="s">
        <v>37</v>
      </c>
      <c r="F14" s="17" t="s">
        <v>4</v>
      </c>
      <c r="G14" s="15">
        <v>38500</v>
      </c>
      <c r="H14" s="15">
        <v>1104.95</v>
      </c>
      <c r="I14" s="15">
        <v>230.95</v>
      </c>
      <c r="J14" s="15">
        <v>1170.4000000000001</v>
      </c>
      <c r="K14" s="15">
        <v>25</v>
      </c>
      <c r="L14" s="44">
        <f>H14+I14+J14+K14</f>
        <v>2531.3000000000002</v>
      </c>
      <c r="M14" s="26">
        <f>G14-L14</f>
        <v>35968.699999999997</v>
      </c>
    </row>
    <row r="15" spans="1:13" x14ac:dyDescent="0.25">
      <c r="A15" s="22"/>
      <c r="B15" s="27" t="s">
        <v>9</v>
      </c>
      <c r="C15" s="24"/>
      <c r="D15" s="27"/>
      <c r="E15" s="17">
        <f>COUNTA(E12:E14)</f>
        <v>3</v>
      </c>
      <c r="F15" s="29"/>
      <c r="G15" s="15">
        <f t="shared" ref="G15:M15" si="6">SUM(G12:G14)</f>
        <v>95840</v>
      </c>
      <c r="H15" s="15">
        <f t="shared" si="6"/>
        <v>2750.61</v>
      </c>
      <c r="I15" s="15">
        <f t="shared" si="6"/>
        <v>230.95</v>
      </c>
      <c r="J15" s="15">
        <f t="shared" si="6"/>
        <v>2913.54</v>
      </c>
      <c r="K15" s="15">
        <f t="shared" si="6"/>
        <v>2108.0500000000002</v>
      </c>
      <c r="L15" s="44">
        <f t="shared" si="6"/>
        <v>8003.15</v>
      </c>
      <c r="M15" s="26">
        <f t="shared" si="6"/>
        <v>87836.85</v>
      </c>
    </row>
    <row r="16" spans="1:13" x14ac:dyDescent="0.25">
      <c r="A16" s="22"/>
      <c r="B16" s="27"/>
      <c r="C16" s="24"/>
      <c r="D16" s="16"/>
      <c r="E16" s="17"/>
      <c r="F16" s="17"/>
      <c r="G16" s="15"/>
      <c r="H16" s="15"/>
      <c r="I16" s="15"/>
      <c r="J16" s="15"/>
      <c r="K16" s="15"/>
      <c r="L16" s="37"/>
      <c r="M16" s="26"/>
    </row>
    <row r="17" spans="1:13" ht="21.75" customHeight="1" x14ac:dyDescent="0.25">
      <c r="A17" s="13">
        <f>A14+1</f>
        <v>7</v>
      </c>
      <c r="B17" s="27" t="s">
        <v>38</v>
      </c>
      <c r="C17" s="24" t="s">
        <v>16</v>
      </c>
      <c r="D17" s="16" t="s">
        <v>18</v>
      </c>
      <c r="E17" s="17" t="s">
        <v>39</v>
      </c>
      <c r="F17" s="17" t="s">
        <v>4</v>
      </c>
      <c r="G17" s="15">
        <v>48800</v>
      </c>
      <c r="H17" s="15">
        <v>1400.56</v>
      </c>
      <c r="I17" s="15">
        <v>1684.64</v>
      </c>
      <c r="J17" s="15">
        <v>1483.52</v>
      </c>
      <c r="K17" s="15">
        <v>480.6</v>
      </c>
      <c r="L17" s="44">
        <f>H17+I17+J17+K17</f>
        <v>5049.32</v>
      </c>
      <c r="M17" s="26">
        <f t="shared" ref="M17:M23" si="7">G17-L17</f>
        <v>43750.68</v>
      </c>
    </row>
    <row r="18" spans="1:13" ht="21.75" customHeight="1" x14ac:dyDescent="0.25">
      <c r="A18" s="13">
        <f>A17+1</f>
        <v>8</v>
      </c>
      <c r="B18" s="27" t="s">
        <v>40</v>
      </c>
      <c r="C18" s="24" t="s">
        <v>17</v>
      </c>
      <c r="D18" s="16" t="s">
        <v>18</v>
      </c>
      <c r="E18" s="17" t="s">
        <v>41</v>
      </c>
      <c r="F18" s="17" t="s">
        <v>4</v>
      </c>
      <c r="G18" s="15">
        <v>42700</v>
      </c>
      <c r="H18" s="15">
        <v>1225.49</v>
      </c>
      <c r="I18" s="15">
        <v>823.71</v>
      </c>
      <c r="J18" s="15">
        <v>1298.08</v>
      </c>
      <c r="K18" s="15">
        <v>25</v>
      </c>
      <c r="L18" s="44">
        <f t="shared" ref="L18:L19" si="8">H18+I18+J18+K18</f>
        <v>3372.28</v>
      </c>
      <c r="M18" s="26">
        <f t="shared" ref="M18:M19" si="9">G18-L18</f>
        <v>39327.72</v>
      </c>
    </row>
    <row r="19" spans="1:13" ht="22.5" x14ac:dyDescent="0.25">
      <c r="A19" s="13">
        <f t="shared" ref="A19:A22" si="10">A18+1</f>
        <v>9</v>
      </c>
      <c r="B19" s="49" t="s">
        <v>42</v>
      </c>
      <c r="C19" s="25" t="s">
        <v>16</v>
      </c>
      <c r="D19" s="16" t="s">
        <v>18</v>
      </c>
      <c r="E19" s="17" t="s">
        <v>43</v>
      </c>
      <c r="F19" s="17" t="s">
        <v>4</v>
      </c>
      <c r="G19" s="15">
        <v>65000</v>
      </c>
      <c r="H19" s="15">
        <v>1865.5</v>
      </c>
      <c r="I19" s="15">
        <v>4427.58</v>
      </c>
      <c r="J19" s="15">
        <v>1976</v>
      </c>
      <c r="K19" s="15">
        <v>25</v>
      </c>
      <c r="L19" s="44">
        <f t="shared" si="8"/>
        <v>8294.08</v>
      </c>
      <c r="M19" s="26">
        <f t="shared" si="9"/>
        <v>56705.919999999998</v>
      </c>
    </row>
    <row r="20" spans="1:13" ht="22.5" x14ac:dyDescent="0.25">
      <c r="A20" s="13">
        <f t="shared" si="10"/>
        <v>10</v>
      </c>
      <c r="B20" s="49" t="s">
        <v>44</v>
      </c>
      <c r="C20" s="25" t="s">
        <v>16</v>
      </c>
      <c r="D20" s="16" t="s">
        <v>18</v>
      </c>
      <c r="E20" s="17" t="s">
        <v>45</v>
      </c>
      <c r="F20" s="17" t="s">
        <v>4</v>
      </c>
      <c r="G20" s="15">
        <v>52690</v>
      </c>
      <c r="H20" s="15">
        <v>1512.2</v>
      </c>
      <c r="I20" s="15">
        <v>2233.65</v>
      </c>
      <c r="J20" s="15">
        <v>1601.78</v>
      </c>
      <c r="K20" s="15">
        <v>25</v>
      </c>
      <c r="L20" s="44">
        <f t="shared" ref="L20:L22" si="11">H20+I20+J20+K20</f>
        <v>5372.63</v>
      </c>
      <c r="M20" s="26">
        <f t="shared" ref="M20:M22" si="12">G20-L20</f>
        <v>47317.37</v>
      </c>
    </row>
    <row r="21" spans="1:13" ht="26.25" customHeight="1" x14ac:dyDescent="0.25">
      <c r="A21" s="13">
        <f t="shared" si="10"/>
        <v>11</v>
      </c>
      <c r="B21" s="49" t="s">
        <v>46</v>
      </c>
      <c r="C21" s="25" t="s">
        <v>16</v>
      </c>
      <c r="D21" s="16" t="s">
        <v>18</v>
      </c>
      <c r="E21" s="17" t="s">
        <v>45</v>
      </c>
      <c r="F21" s="17" t="s">
        <v>4</v>
      </c>
      <c r="G21" s="15">
        <v>44000</v>
      </c>
      <c r="H21" s="15">
        <v>1262.8</v>
      </c>
      <c r="I21" s="15">
        <v>1007.19</v>
      </c>
      <c r="J21" s="15">
        <v>1337.6</v>
      </c>
      <c r="K21" s="15">
        <v>25</v>
      </c>
      <c r="L21" s="44">
        <f t="shared" si="11"/>
        <v>3632.59</v>
      </c>
      <c r="M21" s="26">
        <f t="shared" si="12"/>
        <v>40367.410000000003</v>
      </c>
    </row>
    <row r="22" spans="1:13" ht="22.5" x14ac:dyDescent="0.25">
      <c r="A22" s="13">
        <f t="shared" si="10"/>
        <v>12</v>
      </c>
      <c r="B22" s="27" t="s">
        <v>68</v>
      </c>
      <c r="C22" s="24" t="s">
        <v>16</v>
      </c>
      <c r="D22" s="16" t="s">
        <v>18</v>
      </c>
      <c r="E22" s="17" t="s">
        <v>30</v>
      </c>
      <c r="F22" s="17" t="s">
        <v>4</v>
      </c>
      <c r="G22" s="15">
        <v>33000</v>
      </c>
      <c r="H22" s="15">
        <f>G22*2.87/100</f>
        <v>947.1</v>
      </c>
      <c r="I22" s="15">
        <v>0</v>
      </c>
      <c r="J22" s="15">
        <f>G22*3.04/100</f>
        <v>1003.2</v>
      </c>
      <c r="K22" s="15">
        <v>25</v>
      </c>
      <c r="L22" s="46">
        <f t="shared" si="11"/>
        <v>1975.3</v>
      </c>
      <c r="M22" s="26">
        <f t="shared" si="12"/>
        <v>31024.7</v>
      </c>
    </row>
    <row r="23" spans="1:13" x14ac:dyDescent="0.25">
      <c r="A23" s="22"/>
      <c r="B23" s="27" t="s">
        <v>9</v>
      </c>
      <c r="C23" s="24"/>
      <c r="D23" s="16"/>
      <c r="E23" s="17">
        <f>COUNTA(E17:E22)</f>
        <v>6</v>
      </c>
      <c r="F23" s="17"/>
      <c r="G23" s="15">
        <f>SUM(G17:G22)</f>
        <v>286190</v>
      </c>
      <c r="H23" s="15">
        <f>SUM(H17:H22)</f>
        <v>8213.65</v>
      </c>
      <c r="I23" s="15">
        <f>SUM(I17:I22)</f>
        <v>10176.77</v>
      </c>
      <c r="J23" s="15">
        <f>SUM(J17:J22)</f>
        <v>8700.18</v>
      </c>
      <c r="K23" s="15">
        <f>SUM(K17:K22)</f>
        <v>605.6</v>
      </c>
      <c r="L23" s="44">
        <f>SUM(L17:L22)</f>
        <v>27696.2</v>
      </c>
      <c r="M23" s="26">
        <f t="shared" si="7"/>
        <v>258493.8</v>
      </c>
    </row>
    <row r="24" spans="1:13" ht="18" customHeight="1" x14ac:dyDescent="0.25">
      <c r="A24" s="22"/>
      <c r="B24" s="27"/>
      <c r="C24" s="24"/>
      <c r="D24" s="16"/>
      <c r="E24" s="17"/>
      <c r="F24" s="17"/>
      <c r="G24" s="15"/>
      <c r="H24" s="15"/>
      <c r="I24" s="15"/>
      <c r="J24" s="15"/>
      <c r="K24" s="15"/>
      <c r="L24" s="44"/>
      <c r="M24" s="26"/>
    </row>
    <row r="25" spans="1:13" ht="21.75" customHeight="1" x14ac:dyDescent="0.25">
      <c r="A25" s="13">
        <f>A22+1</f>
        <v>13</v>
      </c>
      <c r="B25" s="27" t="s">
        <v>47</v>
      </c>
      <c r="C25" s="24" t="s">
        <v>17</v>
      </c>
      <c r="D25" s="16" t="s">
        <v>66</v>
      </c>
      <c r="E25" s="16" t="s">
        <v>48</v>
      </c>
      <c r="F25" s="17" t="s">
        <v>4</v>
      </c>
      <c r="G25" s="15">
        <v>60500</v>
      </c>
      <c r="H25" s="15">
        <v>1736.35</v>
      </c>
      <c r="I25" s="15">
        <v>3580.77</v>
      </c>
      <c r="J25" s="15">
        <v>1839.2</v>
      </c>
      <c r="K25" s="15">
        <v>25</v>
      </c>
      <c r="L25" s="44">
        <f>H25+I25+J25+K25</f>
        <v>7181.32</v>
      </c>
      <c r="M25" s="26">
        <f>G25-L25</f>
        <v>53318.68</v>
      </c>
    </row>
    <row r="26" spans="1:13" x14ac:dyDescent="0.25">
      <c r="A26" s="22"/>
      <c r="B26" s="27" t="s">
        <v>9</v>
      </c>
      <c r="C26" s="24"/>
      <c r="D26" s="16"/>
      <c r="E26" s="17">
        <v>1</v>
      </c>
      <c r="F26" s="17"/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4">
        <f>H26+I26+J26+K26</f>
        <v>7181.32</v>
      </c>
      <c r="M26" s="26">
        <f t="shared" ref="M26" si="13">G26-L26</f>
        <v>53318.68</v>
      </c>
    </row>
    <row r="27" spans="1:13" ht="16.5" customHeight="1" x14ac:dyDescent="0.25">
      <c r="A27" s="22"/>
      <c r="B27" s="27"/>
      <c r="C27" s="24"/>
      <c r="D27" s="16"/>
      <c r="E27" s="17"/>
      <c r="F27" s="17"/>
      <c r="G27" s="21"/>
      <c r="H27" s="21"/>
      <c r="I27" s="21"/>
      <c r="J27" s="21"/>
      <c r="K27" s="21"/>
      <c r="L27" s="37"/>
      <c r="M27" s="26"/>
    </row>
    <row r="28" spans="1:13" ht="36.75" customHeight="1" x14ac:dyDescent="0.25">
      <c r="A28" s="13">
        <f>A25+1</f>
        <v>14</v>
      </c>
      <c r="B28" s="27" t="s">
        <v>49</v>
      </c>
      <c r="C28" s="24" t="s">
        <v>17</v>
      </c>
      <c r="D28" s="16" t="s">
        <v>10</v>
      </c>
      <c r="E28" s="17" t="s">
        <v>50</v>
      </c>
      <c r="F28" s="17" t="s">
        <v>4</v>
      </c>
      <c r="G28" s="15">
        <v>30000</v>
      </c>
      <c r="H28" s="15">
        <v>861</v>
      </c>
      <c r="I28" s="15">
        <v>0</v>
      </c>
      <c r="J28" s="15">
        <v>912</v>
      </c>
      <c r="K28" s="15">
        <v>25</v>
      </c>
      <c r="L28" s="44">
        <f t="shared" ref="L28" si="14">H28+I28+J28+K28</f>
        <v>1798</v>
      </c>
      <c r="M28" s="26">
        <f t="shared" ref="M28" si="15">G28-L28</f>
        <v>28202</v>
      </c>
    </row>
    <row r="29" spans="1:13" ht="37.5" customHeight="1" x14ac:dyDescent="0.25">
      <c r="A29" s="13">
        <f t="shared" ref="A29:A34" si="16">A28+1</f>
        <v>15</v>
      </c>
      <c r="B29" s="27" t="s">
        <v>65</v>
      </c>
      <c r="C29" s="24" t="s">
        <v>17</v>
      </c>
      <c r="D29" s="16" t="s">
        <v>10</v>
      </c>
      <c r="E29" s="17" t="s">
        <v>50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4">
        <f t="shared" ref="L29:L33" si="17">H29+I29+J29+K29</f>
        <v>1798</v>
      </c>
      <c r="M29" s="26">
        <f t="shared" ref="M29:M35" si="18">G29-L29</f>
        <v>28202</v>
      </c>
    </row>
    <row r="30" spans="1:13" ht="33.75" x14ac:dyDescent="0.25">
      <c r="A30" s="13">
        <f t="shared" si="16"/>
        <v>16</v>
      </c>
      <c r="B30" s="49" t="s">
        <v>64</v>
      </c>
      <c r="C30" s="25" t="s">
        <v>17</v>
      </c>
      <c r="D30" s="16" t="s">
        <v>10</v>
      </c>
      <c r="E30" s="17" t="s">
        <v>50</v>
      </c>
      <c r="F30" s="17" t="s">
        <v>4</v>
      </c>
      <c r="G30" s="15">
        <v>37400</v>
      </c>
      <c r="H30" s="15">
        <v>1073.3800000000001</v>
      </c>
      <c r="I30" s="15">
        <v>75.7</v>
      </c>
      <c r="J30" s="15">
        <v>1136.96</v>
      </c>
      <c r="K30" s="15">
        <v>25</v>
      </c>
      <c r="L30" s="44">
        <f t="shared" si="17"/>
        <v>2311.04</v>
      </c>
      <c r="M30" s="26">
        <f t="shared" si="18"/>
        <v>35088.959999999999</v>
      </c>
    </row>
    <row r="31" spans="1:13" ht="33.75" x14ac:dyDescent="0.25">
      <c r="A31" s="13">
        <f t="shared" si="16"/>
        <v>17</v>
      </c>
      <c r="B31" s="49" t="s">
        <v>51</v>
      </c>
      <c r="C31" s="25" t="s">
        <v>17</v>
      </c>
      <c r="D31" s="16" t="s">
        <v>10</v>
      </c>
      <c r="E31" s="14" t="s">
        <v>52</v>
      </c>
      <c r="F31" s="17" t="s">
        <v>4</v>
      </c>
      <c r="G31" s="15">
        <v>38500</v>
      </c>
      <c r="H31" s="15">
        <v>1104.95</v>
      </c>
      <c r="I31" s="15">
        <v>230.95</v>
      </c>
      <c r="J31" s="15">
        <v>1170.4000000000001</v>
      </c>
      <c r="K31" s="15">
        <v>1847.4</v>
      </c>
      <c r="L31" s="44">
        <f>H31+I31+J31+K31</f>
        <v>4353.7</v>
      </c>
      <c r="M31" s="26">
        <f>G31-L31</f>
        <v>34146.300000000003</v>
      </c>
    </row>
    <row r="32" spans="1:13" ht="33.75" x14ac:dyDescent="0.25">
      <c r="A32" s="13">
        <f t="shared" si="16"/>
        <v>18</v>
      </c>
      <c r="B32" s="49" t="s">
        <v>53</v>
      </c>
      <c r="C32" s="25" t="s">
        <v>17</v>
      </c>
      <c r="D32" s="16" t="s">
        <v>10</v>
      </c>
      <c r="E32" s="14" t="s">
        <v>52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480.6</v>
      </c>
      <c r="L32" s="44">
        <f>H32+I32+J32+K32</f>
        <v>2986.9</v>
      </c>
      <c r="M32" s="26">
        <f>G32-L32</f>
        <v>35513.1</v>
      </c>
    </row>
    <row r="33" spans="1:13" ht="33.75" x14ac:dyDescent="0.25">
      <c r="A33" s="13">
        <f t="shared" si="16"/>
        <v>19</v>
      </c>
      <c r="B33" s="49" t="s">
        <v>67</v>
      </c>
      <c r="C33" s="25" t="s">
        <v>17</v>
      </c>
      <c r="D33" s="16" t="s">
        <v>10</v>
      </c>
      <c r="E33" s="14" t="s">
        <v>72</v>
      </c>
      <c r="F33" s="17" t="s">
        <v>4</v>
      </c>
      <c r="G33" s="15">
        <v>27000</v>
      </c>
      <c r="H33" s="15">
        <f>G33*2.87/100</f>
        <v>774.9</v>
      </c>
      <c r="I33" s="15">
        <v>0</v>
      </c>
      <c r="J33" s="15">
        <f>G33*3.04/100</f>
        <v>820.8</v>
      </c>
      <c r="K33" s="15">
        <v>25</v>
      </c>
      <c r="L33" s="44">
        <f t="shared" si="17"/>
        <v>1620.7</v>
      </c>
      <c r="M33" s="26">
        <f t="shared" si="18"/>
        <v>25379.3</v>
      </c>
    </row>
    <row r="34" spans="1:13" ht="33.75" x14ac:dyDescent="0.25">
      <c r="A34" s="13">
        <f t="shared" si="16"/>
        <v>20</v>
      </c>
      <c r="B34" s="49" t="s">
        <v>54</v>
      </c>
      <c r="C34" s="25" t="s">
        <v>17</v>
      </c>
      <c r="D34" s="16" t="s">
        <v>10</v>
      </c>
      <c r="E34" s="14" t="s">
        <v>52</v>
      </c>
      <c r="F34" s="17" t="s">
        <v>4</v>
      </c>
      <c r="G34" s="15">
        <v>38500</v>
      </c>
      <c r="H34" s="15">
        <v>1104.95</v>
      </c>
      <c r="I34" s="15">
        <v>0</v>
      </c>
      <c r="J34" s="15">
        <v>1170.4000000000001</v>
      </c>
      <c r="K34" s="15">
        <v>3179.9</v>
      </c>
      <c r="L34" s="44">
        <f>H34+I34+J34+K34</f>
        <v>5455.25</v>
      </c>
      <c r="M34" s="26">
        <f>G34-L34</f>
        <v>33044.75</v>
      </c>
    </row>
    <row r="35" spans="1:13" x14ac:dyDescent="0.25">
      <c r="A35" s="22"/>
      <c r="B35" s="27" t="s">
        <v>9</v>
      </c>
      <c r="C35" s="24"/>
      <c r="D35" s="16"/>
      <c r="E35" s="17">
        <f>COUNTA(E28:E34)</f>
        <v>7</v>
      </c>
      <c r="F35" s="17"/>
      <c r="G35" s="15">
        <f t="shared" ref="G35:L35" si="19">SUM(G28:G34)</f>
        <v>239900</v>
      </c>
      <c r="H35" s="15">
        <f t="shared" si="19"/>
        <v>6885.13</v>
      </c>
      <c r="I35" s="15">
        <f t="shared" si="19"/>
        <v>537.6</v>
      </c>
      <c r="J35" s="15">
        <f t="shared" si="19"/>
        <v>7292.96</v>
      </c>
      <c r="K35" s="15">
        <f t="shared" si="19"/>
        <v>5607.9</v>
      </c>
      <c r="L35" s="44">
        <f t="shared" si="19"/>
        <v>20323.59</v>
      </c>
      <c r="M35" s="26">
        <f t="shared" si="18"/>
        <v>219576.41</v>
      </c>
    </row>
    <row r="36" spans="1:13" x14ac:dyDescent="0.25">
      <c r="A36" s="22"/>
      <c r="B36" s="27"/>
      <c r="C36" s="24"/>
      <c r="D36" s="16"/>
      <c r="E36" s="17"/>
      <c r="F36" s="17"/>
      <c r="G36" s="15"/>
      <c r="H36" s="15"/>
      <c r="I36" s="15"/>
      <c r="J36" s="15"/>
      <c r="K36" s="15"/>
      <c r="L36" s="37"/>
      <c r="M36" s="26"/>
    </row>
    <row r="37" spans="1:13" ht="47.25" customHeight="1" x14ac:dyDescent="0.25">
      <c r="A37" s="13">
        <f>A34+1</f>
        <v>21</v>
      </c>
      <c r="B37" s="27" t="s">
        <v>55</v>
      </c>
      <c r="C37" s="24" t="s">
        <v>16</v>
      </c>
      <c r="D37" s="16" t="s">
        <v>57</v>
      </c>
      <c r="E37" s="17" t="s">
        <v>56</v>
      </c>
      <c r="F37" s="17" t="s">
        <v>4</v>
      </c>
      <c r="G37" s="15">
        <v>38500</v>
      </c>
      <c r="H37" s="15">
        <f>G37*2.87/100</f>
        <v>1104.95</v>
      </c>
      <c r="I37" s="15">
        <v>230.95</v>
      </c>
      <c r="J37" s="15">
        <f>G37*3.04/100</f>
        <v>1170.4000000000001</v>
      </c>
      <c r="K37" s="15">
        <v>25</v>
      </c>
      <c r="L37" s="44">
        <f>H37+I37+J37+K37</f>
        <v>2531.3000000000002</v>
      </c>
      <c r="M37" s="26">
        <f>G37-L37</f>
        <v>35968.699999999997</v>
      </c>
    </row>
    <row r="38" spans="1:13" x14ac:dyDescent="0.25">
      <c r="A38" s="13"/>
      <c r="B38" s="27" t="s">
        <v>9</v>
      </c>
      <c r="C38" s="24"/>
      <c r="D38" s="16"/>
      <c r="E38" s="17">
        <v>1</v>
      </c>
      <c r="F38" s="17"/>
      <c r="G38" s="15">
        <v>38500</v>
      </c>
      <c r="H38" s="15">
        <v>1104.95</v>
      </c>
      <c r="I38" s="15">
        <v>230.95</v>
      </c>
      <c r="J38" s="15">
        <v>1170.4000000000001</v>
      </c>
      <c r="K38" s="15">
        <v>25</v>
      </c>
      <c r="L38" s="44">
        <f>H38+I38+J38+K38</f>
        <v>2531.3000000000002</v>
      </c>
      <c r="M38" s="26">
        <f t="shared" ref="M38:M48" si="20">G38-L38</f>
        <v>35968.699999999997</v>
      </c>
    </row>
    <row r="39" spans="1:13" x14ac:dyDescent="0.25">
      <c r="A39" s="13"/>
      <c r="B39" s="27"/>
      <c r="C39" s="24"/>
      <c r="D39" s="16"/>
      <c r="E39" s="17"/>
      <c r="F39" s="17"/>
      <c r="G39" s="15"/>
      <c r="H39" s="15"/>
      <c r="I39" s="15"/>
      <c r="J39" s="15"/>
      <c r="K39" s="15"/>
      <c r="L39" s="44"/>
      <c r="M39" s="26"/>
    </row>
    <row r="40" spans="1:13" ht="33.75" x14ac:dyDescent="0.25">
      <c r="A40" s="13">
        <f>A37+1</f>
        <v>22</v>
      </c>
      <c r="B40" s="27" t="s">
        <v>61</v>
      </c>
      <c r="C40" s="24" t="s">
        <v>17</v>
      </c>
      <c r="D40" s="16" t="s">
        <v>69</v>
      </c>
      <c r="E40" s="17" t="s">
        <v>70</v>
      </c>
      <c r="F40" s="17" t="s">
        <v>4</v>
      </c>
      <c r="G40" s="15">
        <v>54900</v>
      </c>
      <c r="H40" s="15">
        <f>G40*2.87/100</f>
        <v>1575.63</v>
      </c>
      <c r="I40" s="15">
        <v>2308.94</v>
      </c>
      <c r="J40" s="15">
        <f>G40*3.04/100</f>
        <v>1668.96</v>
      </c>
      <c r="K40" s="15">
        <v>1602.45</v>
      </c>
      <c r="L40" s="44">
        <f t="shared" ref="L40" si="21">H40+I40+J40+K40</f>
        <v>7155.98</v>
      </c>
      <c r="M40" s="26">
        <f t="shared" ref="M40" si="22">G40-L40</f>
        <v>47744.02</v>
      </c>
    </row>
    <row r="41" spans="1:13" x14ac:dyDescent="0.25">
      <c r="A41" s="13"/>
      <c r="B41" s="27" t="s">
        <v>9</v>
      </c>
      <c r="C41" s="24"/>
      <c r="D41" s="16"/>
      <c r="E41" s="17">
        <f>COUNTA(E40:E40)</f>
        <v>1</v>
      </c>
      <c r="F41" s="17"/>
      <c r="G41" s="15">
        <f t="shared" ref="G41:M41" si="23">SUM(G40:G40)</f>
        <v>54900</v>
      </c>
      <c r="H41" s="15">
        <f t="shared" si="23"/>
        <v>1575.63</v>
      </c>
      <c r="I41" s="15">
        <f t="shared" si="23"/>
        <v>2308.94</v>
      </c>
      <c r="J41" s="15">
        <f t="shared" si="23"/>
        <v>1668.96</v>
      </c>
      <c r="K41" s="15">
        <f t="shared" si="23"/>
        <v>1602.45</v>
      </c>
      <c r="L41" s="44">
        <f t="shared" si="23"/>
        <v>7155.98</v>
      </c>
      <c r="M41" s="26">
        <f t="shared" si="23"/>
        <v>47744.02</v>
      </c>
    </row>
    <row r="42" spans="1:13" x14ac:dyDescent="0.25">
      <c r="A42" s="13"/>
      <c r="B42" s="27"/>
      <c r="C42" s="24"/>
      <c r="D42" s="16"/>
      <c r="E42" s="17"/>
      <c r="F42" s="17"/>
      <c r="G42" s="15"/>
      <c r="H42" s="15"/>
      <c r="I42" s="15"/>
      <c r="J42" s="15"/>
      <c r="K42" s="15"/>
      <c r="L42" s="44"/>
      <c r="M42" s="26"/>
    </row>
    <row r="43" spans="1:13" ht="34.5" customHeight="1" x14ac:dyDescent="0.25">
      <c r="A43" s="13">
        <f>A40+1</f>
        <v>23</v>
      </c>
      <c r="B43" s="27" t="s">
        <v>75</v>
      </c>
      <c r="C43" s="24" t="s">
        <v>17</v>
      </c>
      <c r="D43" s="16" t="s">
        <v>58</v>
      </c>
      <c r="E43" s="17" t="s">
        <v>76</v>
      </c>
      <c r="F43" s="17" t="s">
        <v>4</v>
      </c>
      <c r="G43" s="15">
        <v>70000</v>
      </c>
      <c r="H43" s="15">
        <f>G43*2.87/100</f>
        <v>2009</v>
      </c>
      <c r="I43" s="15">
        <v>5368.48</v>
      </c>
      <c r="J43" s="15">
        <f>G43*3.04/100</f>
        <v>2128</v>
      </c>
      <c r="K43" s="15">
        <v>25</v>
      </c>
      <c r="L43" s="44">
        <f>H43+I43+J43+K43</f>
        <v>9530.48</v>
      </c>
      <c r="M43" s="26">
        <f>G43-L43</f>
        <v>60469.52</v>
      </c>
    </row>
    <row r="44" spans="1:13" ht="22.5" x14ac:dyDescent="0.25">
      <c r="A44" s="13">
        <f>A43+1</f>
        <v>24</v>
      </c>
      <c r="B44" s="27" t="s">
        <v>59</v>
      </c>
      <c r="C44" s="24" t="s">
        <v>17</v>
      </c>
      <c r="D44" s="16" t="s">
        <v>58</v>
      </c>
      <c r="E44" s="17" t="s">
        <v>60</v>
      </c>
      <c r="F44" s="17" t="s">
        <v>4</v>
      </c>
      <c r="G44" s="15">
        <v>34100</v>
      </c>
      <c r="H44" s="15">
        <v>978.67</v>
      </c>
      <c r="I44" s="15">
        <v>0</v>
      </c>
      <c r="J44" s="15">
        <v>1036.6400000000001</v>
      </c>
      <c r="K44" s="15">
        <v>25</v>
      </c>
      <c r="L44" s="44">
        <f t="shared" ref="L44" si="24">H44+I44+J44+K44</f>
        <v>2040.31</v>
      </c>
      <c r="M44" s="26">
        <f t="shared" si="20"/>
        <v>32059.69</v>
      </c>
    </row>
    <row r="45" spans="1:13" x14ac:dyDescent="0.25">
      <c r="A45" s="13"/>
      <c r="B45" s="27" t="s">
        <v>9</v>
      </c>
      <c r="C45" s="24"/>
      <c r="D45" s="16"/>
      <c r="E45" s="17">
        <f>COUNTA(E43:E44)</f>
        <v>2</v>
      </c>
      <c r="F45" s="17"/>
      <c r="G45" s="15">
        <f>SUM(G43:G44)</f>
        <v>104100</v>
      </c>
      <c r="H45" s="15">
        <f>SUM(H43:H44)</f>
        <v>2987.67</v>
      </c>
      <c r="I45" s="15">
        <f>I43+I44</f>
        <v>5368.48</v>
      </c>
      <c r="J45" s="15">
        <f>SUM(J43:J44)</f>
        <v>3164.64</v>
      </c>
      <c r="K45" s="15">
        <f>SUM(K43:K44)</f>
        <v>50</v>
      </c>
      <c r="L45" s="44">
        <f>SUM(L43:L44)</f>
        <v>11570.79</v>
      </c>
      <c r="M45" s="26">
        <f>SUM(M43:M44)</f>
        <v>92529.21</v>
      </c>
    </row>
    <row r="46" spans="1:13" x14ac:dyDescent="0.25">
      <c r="A46" s="13"/>
      <c r="B46" s="27"/>
      <c r="C46" s="24"/>
      <c r="D46" s="16"/>
      <c r="E46" s="17"/>
      <c r="F46" s="17"/>
      <c r="G46" s="15"/>
      <c r="H46" s="15"/>
      <c r="I46" s="15"/>
      <c r="J46" s="15"/>
      <c r="K46" s="15"/>
      <c r="L46" s="44"/>
      <c r="M46" s="26"/>
    </row>
    <row r="47" spans="1:13" ht="22.5" x14ac:dyDescent="0.25">
      <c r="A47" s="13">
        <f>A44+1</f>
        <v>25</v>
      </c>
      <c r="B47" s="27" t="s">
        <v>71</v>
      </c>
      <c r="C47" s="24" t="s">
        <v>17</v>
      </c>
      <c r="D47" s="16" t="s">
        <v>63</v>
      </c>
      <c r="E47" s="16" t="s">
        <v>62</v>
      </c>
      <c r="F47" s="17" t="s">
        <v>4</v>
      </c>
      <c r="G47" s="15">
        <v>42700</v>
      </c>
      <c r="H47" s="15">
        <v>1225.49</v>
      </c>
      <c r="I47" s="15">
        <v>823.71</v>
      </c>
      <c r="J47" s="15">
        <v>1298.08</v>
      </c>
      <c r="K47" s="15">
        <v>25</v>
      </c>
      <c r="L47" s="44">
        <f t="shared" ref="L47:L48" si="25">H47+I47+J47+K47</f>
        <v>3372.28</v>
      </c>
      <c r="M47" s="26">
        <f t="shared" ref="M47" si="26">G47-L47</f>
        <v>39327.72</v>
      </c>
    </row>
    <row r="48" spans="1:13" x14ac:dyDescent="0.25">
      <c r="A48" s="30"/>
      <c r="B48" s="31" t="s">
        <v>9</v>
      </c>
      <c r="C48" s="32"/>
      <c r="D48" s="33"/>
      <c r="E48" s="32">
        <v>1</v>
      </c>
      <c r="F48" s="32"/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4">
        <f t="shared" si="25"/>
        <v>3372.28</v>
      </c>
      <c r="M48" s="42">
        <f t="shared" si="20"/>
        <v>39327.72</v>
      </c>
    </row>
    <row r="49" spans="1:13" x14ac:dyDescent="0.25">
      <c r="A49" s="30"/>
      <c r="B49" s="31"/>
      <c r="C49" s="32"/>
      <c r="D49" s="33"/>
      <c r="E49" s="32"/>
      <c r="F49" s="32"/>
      <c r="G49" s="34"/>
      <c r="H49" s="34"/>
      <c r="I49" s="34"/>
      <c r="J49" s="34"/>
      <c r="K49" s="34"/>
      <c r="L49" s="47"/>
      <c r="M49" s="48"/>
    </row>
    <row r="50" spans="1:13" x14ac:dyDescent="0.25">
      <c r="A50" s="30"/>
      <c r="B50" s="31" t="s">
        <v>19</v>
      </c>
      <c r="C50" s="32"/>
      <c r="D50" s="33"/>
      <c r="E50" s="32">
        <f>E7+E10+E15+E23+E35+E38+E41+E45+E48+E26</f>
        <v>25</v>
      </c>
      <c r="F50" s="32"/>
      <c r="G50" s="34">
        <f>G7+G10+G41+G15+G23+G26+G35+G38+G45+G48</f>
        <v>1036030</v>
      </c>
      <c r="H50" s="34">
        <f>H7+H10+H41+H15+H23+H26+H35+H38+H45+H48</f>
        <v>29734.06</v>
      </c>
      <c r="I50" s="34">
        <f>I7+I10+I41+I15+I23+I26+I35+I38+I45+I48</f>
        <v>25803.73</v>
      </c>
      <c r="J50" s="34">
        <f>J7+J38+J10+J41+J15+J23+J26+J35+J45+J48</f>
        <v>31495.32</v>
      </c>
      <c r="K50" s="34">
        <f>K7+K10+K41+K15+K23+K26+K35+K38+K45+K48</f>
        <v>10124</v>
      </c>
      <c r="L50" s="47">
        <f>L7+L10+L41+L15+L23+L26+L35+L38+L45+L48</f>
        <v>97157.11</v>
      </c>
      <c r="M50" s="47">
        <f>G50-L50</f>
        <v>938872.89</v>
      </c>
    </row>
    <row r="51" spans="1:13" x14ac:dyDescent="0.25">
      <c r="B51" s="7" t="s">
        <v>1</v>
      </c>
      <c r="C51" s="7"/>
      <c r="D51" s="8">
        <f>E50</f>
        <v>25</v>
      </c>
      <c r="E51" s="35" t="s">
        <v>8</v>
      </c>
      <c r="F51" s="9">
        <f>G50</f>
        <v>1036030</v>
      </c>
      <c r="G51" s="6"/>
    </row>
    <row r="52" spans="1:13" x14ac:dyDescent="0.25">
      <c r="E52" s="36" t="s">
        <v>25</v>
      </c>
      <c r="F52" s="38">
        <f>M50</f>
        <v>938872.89</v>
      </c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5 J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2023-05-18T14:04:11Z</dcterms:modified>
</cp:coreProperties>
</file>